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ΠΡΟΥΠΟΛΟΓΙΣΜΟΣ" sheetId="1" r:id="rId1"/>
  </sheets>
  <definedNames>
    <definedName name="_xlnm.Print_Titles" localSheetId="0">'ΠΡΟΥΠΟΛΟΓΙΣΜΟΣ'!$9:$10</definedName>
  </definedNames>
  <calcPr fullCalcOnLoad="1"/>
</workbook>
</file>

<file path=xl/comments1.xml><?xml version="1.0" encoding="utf-8"?>
<comments xmlns="http://schemas.openxmlformats.org/spreadsheetml/2006/main">
  <authors>
    <author>e</author>
  </authors>
  <commentList>
    <comment ref="B64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<sst xmlns="http://schemas.openxmlformats.org/spreadsheetml/2006/main" count="387" uniqueCount="305">
  <si>
    <t>ΟΜΑΔΑ Α:  ΧΩΜΑΤΟΥΡΓΙΚΑ</t>
  </si>
  <si>
    <t xml:space="preserve">ΟΜΑΔΑ Β:  ΤΕΧΝΙΚΑ ΕΡΓΑ </t>
  </si>
  <si>
    <t>ΟΜΑΔΑ Γ:  ΟΔΟΣΤΡΩΣΙΑ</t>
  </si>
  <si>
    <t xml:space="preserve">ΟΜΑΔΑ Δ:  ΑΣΦΑΛΤΙΚΑ </t>
  </si>
  <si>
    <t>ΟΜΑΔΑ Ε:  ΣΗΜΑΝΣΗ - ΑΣΦΑΛΕΙΑ</t>
  </si>
  <si>
    <t>ton</t>
  </si>
  <si>
    <t>ΕΡΓΟ :</t>
  </si>
  <si>
    <t>α/α      Τιμολογ.</t>
  </si>
  <si>
    <t>Είδος εργασίας</t>
  </si>
  <si>
    <t xml:space="preserve">Άρθρο </t>
  </si>
  <si>
    <t>Αναθεώρησης</t>
  </si>
  <si>
    <t>Α-4.1</t>
  </si>
  <si>
    <t>Διάνοιξη τάφρου σε έδαφος γαιώδες - ημιβραχώδες</t>
  </si>
  <si>
    <t>ΟΔΟ-1212</t>
  </si>
  <si>
    <t>m</t>
  </si>
  <si>
    <t>Α-14</t>
  </si>
  <si>
    <t>ΟΔΟ-1310</t>
  </si>
  <si>
    <t>Α-15</t>
  </si>
  <si>
    <t>ΟΔΟ-1320</t>
  </si>
  <si>
    <t>Α-16</t>
  </si>
  <si>
    <t>Άρση καταπτώσεων για κάθε είδους έδαφος</t>
  </si>
  <si>
    <t>ΟΔΟ-1420</t>
  </si>
  <si>
    <t>Β-1</t>
  </si>
  <si>
    <t>ΟΔΟ-2151</t>
  </si>
  <si>
    <t>Β-29.4.1</t>
  </si>
  <si>
    <t>ΟΔΟ-2522</t>
  </si>
  <si>
    <t>Β-30.2</t>
  </si>
  <si>
    <t>ΟΔΟ-2612</t>
  </si>
  <si>
    <t>Β-30.3</t>
  </si>
  <si>
    <t>ΥΔΡ-7018</t>
  </si>
  <si>
    <t>ΥΔΡ-6620.1</t>
  </si>
  <si>
    <t>τεμ.</t>
  </si>
  <si>
    <t>Γ-5</t>
  </si>
  <si>
    <t>Κατασκευή ερεισμάτων</t>
  </si>
  <si>
    <t>ΟΔΟ-3311.Β</t>
  </si>
  <si>
    <t>Δ-1</t>
  </si>
  <si>
    <t>Δ-2.1</t>
  </si>
  <si>
    <t>ΟΔΟ-1132</t>
  </si>
  <si>
    <t>Δ-4</t>
  </si>
  <si>
    <t>Ασφαλτική συγκολλητική επάλειψη</t>
  </si>
  <si>
    <t>ΟΔΟ-4120</t>
  </si>
  <si>
    <t>ΟΔΟ-4421.Β</t>
  </si>
  <si>
    <t>ΟΔΟ-2653</t>
  </si>
  <si>
    <t>Ε-6</t>
  </si>
  <si>
    <t>Ε-8</t>
  </si>
  <si>
    <t>ΟΙΚ-6541</t>
  </si>
  <si>
    <t>Ε-8.2.2</t>
  </si>
  <si>
    <t>Ε-9.1</t>
  </si>
  <si>
    <t>Ε-9.4</t>
  </si>
  <si>
    <t>Ε-10.2</t>
  </si>
  <si>
    <t>Ε-16</t>
  </si>
  <si>
    <t>Αναλάμπων φανός επισήμανσης κινδύνου</t>
  </si>
  <si>
    <t>ΗΛΜ-108</t>
  </si>
  <si>
    <t>Ε-17.1</t>
  </si>
  <si>
    <t>ΟΙΚ-7788</t>
  </si>
  <si>
    <t>kg</t>
  </si>
  <si>
    <t>Ποσότητα</t>
  </si>
  <si>
    <t>Τιμή Μονάδας</t>
  </si>
  <si>
    <t>Μερική</t>
  </si>
  <si>
    <t>Ολική</t>
  </si>
  <si>
    <t>Δαπάνη</t>
  </si>
  <si>
    <t>Ε-1.1.6</t>
  </si>
  <si>
    <t xml:space="preserve"> ΓΕ &amp; ΟΕ 18,00%</t>
  </si>
  <si>
    <t xml:space="preserve"> Μερικό Σύνολο</t>
  </si>
  <si>
    <t xml:space="preserve"> Σύνολο Δαπανών</t>
  </si>
  <si>
    <t>ΑΘΡΟΙΣΜΑ ΧΩΜΑΤΟΥΡΓΙΚΑ</t>
  </si>
  <si>
    <t>ΑΘΡΟΙΣΜΑ ΤΕΧΝΙΚΑ ΕΡΓΑ</t>
  </si>
  <si>
    <t>ΑΘΡΟΙΣΜΑ ΟΔΟΣΤΡΩΣΙΑ</t>
  </si>
  <si>
    <t>ΑΘΡΟΙΣΜΑ ΑΣΦΑΛΤΙΚΑ</t>
  </si>
  <si>
    <t xml:space="preserve"> Άθροισμα δαπάνης κατά τη μελέτη</t>
  </si>
  <si>
    <t>Σύνολο Σ1</t>
  </si>
  <si>
    <t>Αναθεώρηση</t>
  </si>
  <si>
    <t xml:space="preserve"> ΦΠΑ 23,00%</t>
  </si>
  <si>
    <t>Ε-1.6.3</t>
  </si>
  <si>
    <t>Τομή οδοστρώματος με ασφαλτοκόπτη</t>
  </si>
  <si>
    <t>ΟΙΚ-2269Α</t>
  </si>
  <si>
    <t>Καθαρισμός οχετών ανοίγματος μέχρι και 3,00μ</t>
  </si>
  <si>
    <t>Ε-1.3.4</t>
  </si>
  <si>
    <t>Στηθαίο ασφαλείας ικανότητας συγκράτησης Η2, λειτουργικού πλάτους W4, κατηγορίας σφοδρότητας πρόσκρουσης Α</t>
  </si>
  <si>
    <t>Καθαρισμός και μόρφωση τάφρου τριγωνικής διατομής ή τάφρου ερείσματος σε κάθε είδους έδαφος</t>
  </si>
  <si>
    <t>Εκσκαφή θεμελίων τεχνικών έργων και τάφρων πλάτους έως 5,00 m</t>
  </si>
  <si>
    <t>Κατασκευή ρείθρων, επενδεδυμένων τάφρων, διαμορφώσεις πυθμένα κλπ. με σκυρόδεμα C20/25</t>
  </si>
  <si>
    <t>Χάλυβας οπλισμού σκυροδέματος B500C εκτός υπογείων έργων</t>
  </si>
  <si>
    <t>Χαλύβδινο δομικό πλέγμα B500C εκτός υπογείων έργων</t>
  </si>
  <si>
    <t xml:space="preserve">Ασφαλτική ισοπεδωτική στρώση μεταβλ. πάχους </t>
  </si>
  <si>
    <t>Πλαστικός Οριοδείκτης οδού</t>
  </si>
  <si>
    <t>Πινακίδες ρυθμιστικές μεσαίου μεγέθους</t>
  </si>
  <si>
    <t>Στύλος πινακίδων από γαλβανισμένο σιδηροσωλήνα DN 80 mm (3’’)</t>
  </si>
  <si>
    <t>Πληροφοριακές πινακίδες οδικής σήμανσης</t>
  </si>
  <si>
    <t xml:space="preserve"> ΠΡΟΫΠΟΛΟΓΙΣΜΟΣ ΜΕΛΕΤΗΣ </t>
  </si>
  <si>
    <t>4.13</t>
  </si>
  <si>
    <t>Καθαίρεση κατασκευών από άοπλο σκυρόδεμα</t>
  </si>
  <si>
    <t>ΥΔΡ 6082.1</t>
  </si>
  <si>
    <t>Πινακίδες επικίνδυνων θέσεων, τριγωνικές, πλευράς 0,90 m</t>
  </si>
  <si>
    <t xml:space="preserve">Πλευρικές πληροφοριακές πινακίδες  με αναγραφές και σύμβολα από αντανακλαστική μεμβράνη τύπου 2 κατά ΕΛΟΤ ΕΝ 12899-1 </t>
  </si>
  <si>
    <t>ΣΥΝΤΑΧΘΗΚΕ</t>
  </si>
  <si>
    <t xml:space="preserve">    ΕΛΕΓΧΘΗΚΕ</t>
  </si>
  <si>
    <t>ΘΕΩΡΗΘΗΚΕ</t>
  </si>
  <si>
    <t>Πολιτικός Μηχ/κος με Β' Βαθμό</t>
  </si>
  <si>
    <t>ΠΕΡΙΦΕΡΕΙΑ ΔΥΤΙΚΗΣ ΜΑΚΕΔΟΝΙΑΣ</t>
  </si>
  <si>
    <t>Δ/ΝΣΗ ΤΕΧΝΙΚΩΝ ΕΡΓΩΝ (ΕΔΡΑ)</t>
  </si>
  <si>
    <t>ΤΜΗΜΑ ΣΥΓΚΟΙΝΩΝΙΑΚΩΝ ΕΡΓΩΝ</t>
  </si>
  <si>
    <t>Διαγράμμιση Οδοστρώματος με αντανακλαστική βαφή</t>
  </si>
  <si>
    <t>ΕΛΛΗΝΙΚΗ ΔΗΜΟΚΡΑΤΙΑ</t>
  </si>
  <si>
    <t>N. Δ-6</t>
  </si>
  <si>
    <t>Αρ.</t>
  </si>
  <si>
    <t>Τιμολ.</t>
  </si>
  <si>
    <t>Α.Τ.1</t>
  </si>
  <si>
    <t>16.05</t>
  </si>
  <si>
    <t xml:space="preserve">Καθαρισμός ορθογωνικών, σκουφοειδών, ωοειδών και κυκλικών αγωγών από φερτά υλικά και προσχώσεις </t>
  </si>
  <si>
    <t>ΥΔΡ 6053</t>
  </si>
  <si>
    <t>16.40.03</t>
  </si>
  <si>
    <t>ΥΔΡ 6120</t>
  </si>
  <si>
    <t>Καθαρισμός αγωγού αποχέτευσης DN 450-600 mm, με χρήση αποφρακτικού μηχανήματος</t>
  </si>
  <si>
    <t>Α-18.1</t>
  </si>
  <si>
    <t>Συνήθη δάνεια υλικών Κατηγορίας Ε1 έως Ε4</t>
  </si>
  <si>
    <t>ΟΔΟ-1510</t>
  </si>
  <si>
    <t>Α-20</t>
  </si>
  <si>
    <t>Κατασκευή επιχωμάτων</t>
  </si>
  <si>
    <t>ΟΔΟ-1530</t>
  </si>
  <si>
    <t>Β-17</t>
  </si>
  <si>
    <t xml:space="preserve">Επένδυση πρανών με ελεύθερο πλέγμα </t>
  </si>
  <si>
    <t>50%OΔO-2311 +50%OΔO-2312</t>
  </si>
  <si>
    <t>Β-23</t>
  </si>
  <si>
    <t>Αγκύρια ολόσωμης πάκτωσης πρανών ανοιχτών εκσκαφών</t>
  </si>
  <si>
    <t>Β-23.1</t>
  </si>
  <si>
    <t>Φέρουσας ικανότητας 200 kN με ράβδους Φ25 B500C</t>
  </si>
  <si>
    <t>ΥΔΡ-7025</t>
  </si>
  <si>
    <t>Β-51</t>
  </si>
  <si>
    <t>Πρόχυτα κράσπεδα από σκυρόδεμα</t>
  </si>
  <si>
    <t>ΟΔΟ-2921</t>
  </si>
  <si>
    <t>Β-65.3</t>
  </si>
  <si>
    <t>Πλήρωση φατνών</t>
  </si>
  <si>
    <t>ΟΔΟ-2313</t>
  </si>
  <si>
    <t>Β-67</t>
  </si>
  <si>
    <t>Βαθμιδωτά ρείθρα</t>
  </si>
  <si>
    <t>ΟΔΟ-2548</t>
  </si>
  <si>
    <t>Β-49</t>
  </si>
  <si>
    <t>Χυτοσιδηρά καλύμματα φρεατίων, εσχάρες υπονόμων</t>
  </si>
  <si>
    <t>ΥΔΡ-6752</t>
  </si>
  <si>
    <t>Β-68</t>
  </si>
  <si>
    <t xml:space="preserve">Φρεάτιο εισροής βαθμιδωτών ρείθρων </t>
  </si>
  <si>
    <t>Β-69</t>
  </si>
  <si>
    <t xml:space="preserve">Φρεάτιο εκροής βαθμιδωτών ρείθρων </t>
  </si>
  <si>
    <t>16.07</t>
  </si>
  <si>
    <t>Προσαρμογή εσχαρών φρεατίων υδροσυλλογής με την στάθμη και επίκλιση του καταστρώματος της οδού.</t>
  </si>
  <si>
    <t>16.07.01</t>
  </si>
  <si>
    <t>Για το πρώτο άνοιγμα του φρεατίου.</t>
  </si>
  <si>
    <t>ΥΔΡ 6327x50%
ΥΔΡ 6301x50%</t>
  </si>
  <si>
    <t>16.07.02</t>
  </si>
  <si>
    <t>Για κάθε επιπλέον άνοιγμα του φρεατίου</t>
  </si>
  <si>
    <t>Ν.Δ-6.1</t>
  </si>
  <si>
    <t>Επισκευή φθορών ασφαλτικού οδοστρώματος με ψυχρό ασφαλτόμιγμα</t>
  </si>
  <si>
    <t>Ε-2</t>
  </si>
  <si>
    <t xml:space="preserve">Πρόσθετη αποζημίωση για την αποκατάσταση φθαρμένων ή κατεστραμμένων μεταλλικών στηθαίων ασφαλείας </t>
  </si>
  <si>
    <t>Ε-3.1</t>
  </si>
  <si>
    <t>Αποξήλωση χαλύβδινου στηθαίου ασφαλείας που τοποθετήθηκε με έμπηξη</t>
  </si>
  <si>
    <t>Ε-3.2</t>
  </si>
  <si>
    <t xml:space="preserve">Αποξήλωση χαλυβδίνου στηθαίου γεφυρών </t>
  </si>
  <si>
    <t>Ν.Ε.1</t>
  </si>
  <si>
    <t>Προμήθεια και τοποθέτηση χαλύβδινων ορθοστατών U120*55*5 ύψους 1,75μ.</t>
  </si>
  <si>
    <t>Ν.Ε.1.1</t>
  </si>
  <si>
    <t>Τοπικές επισκευαστικές εργασίες υφιστάμενων στηθαίων ασφαλείας τύπου Μ.Σ.Ο και Σ.Τ.Ε με προμήθεια και εγκατάσταση ειδικής αυλακωτής λαμαρίνας στηθαίων</t>
  </si>
  <si>
    <t>Ε-4.1</t>
  </si>
  <si>
    <t>Σιδηροσωλήνες κιγκλιδωμάτων</t>
  </si>
  <si>
    <t>Ε-4.2</t>
  </si>
  <si>
    <t>Σιδηρά κιγκλιδώματα</t>
  </si>
  <si>
    <t>ΟΔΟ-2652</t>
  </si>
  <si>
    <t>Ν.Ε.15.4.1</t>
  </si>
  <si>
    <t xml:space="preserve">Προμήθεια και αντικατάσταση αντανακλαστικών στοιχείων στηθαίων ασφάλειας οδών </t>
  </si>
  <si>
    <t>Ε-15.2</t>
  </si>
  <si>
    <t xml:space="preserve">Πλαστικός ανακλαστήρας οδοστρώματος προσωρινός, με δυο ανακλαστικές επιφάνειες </t>
  </si>
  <si>
    <t>OIK-6532</t>
  </si>
  <si>
    <t>N.E.23</t>
  </si>
  <si>
    <t>Καθαρισμός επιφάνειας οδοστρωμάτων</t>
  </si>
  <si>
    <t>ώρα</t>
  </si>
  <si>
    <t>Υποστήριξη αντιμετώπισης εκτάκτων αναγκών με κινητοποίηση πλήρως εξοπλισμένης μονάδας.</t>
  </si>
  <si>
    <t>Ν.Ε.24</t>
  </si>
  <si>
    <t>ΟΙΚ-2207</t>
  </si>
  <si>
    <t>Ν.Ε.25</t>
  </si>
  <si>
    <t>Προσαύξηση τιμής Υποστήριξης αντιμετώπισης εκτάκτων αναγκών με κινητοποίηση πλήρως εξοπλισμένης μονάδας.</t>
  </si>
  <si>
    <t>Ν.Ε.26.1</t>
  </si>
  <si>
    <t>ΟΙΚ-2275</t>
  </si>
  <si>
    <t>Ν.Ε.26.2</t>
  </si>
  <si>
    <t xml:space="preserve">Αποξήλωση πληροφοριακών πινακίδων και πρόσθετων πινακίδων </t>
  </si>
  <si>
    <t xml:space="preserve"> Απρόβλεπτα 15%</t>
  </si>
  <si>
    <t>Α.Τ.2</t>
  </si>
  <si>
    <t>Α.Τ.3</t>
  </si>
  <si>
    <t>Α.Τ.4</t>
  </si>
  <si>
    <t>Α.Τ.5</t>
  </si>
  <si>
    <t>Α.Τ.6</t>
  </si>
  <si>
    <t>Α.Τ.7</t>
  </si>
  <si>
    <t>Α.Τ.8</t>
  </si>
  <si>
    <t>Α.Τ.9</t>
  </si>
  <si>
    <t>Α.Τ.11</t>
  </si>
  <si>
    <t>Α.Τ.12</t>
  </si>
  <si>
    <t>Α.Τ.13</t>
  </si>
  <si>
    <t>Α.Τ.14</t>
  </si>
  <si>
    <t>Α.Τ.15</t>
  </si>
  <si>
    <t>Α.Τ.16</t>
  </si>
  <si>
    <t>Α.Τ.17</t>
  </si>
  <si>
    <t>Α.Τ.20</t>
  </si>
  <si>
    <t>Α.Τ.21</t>
  </si>
  <si>
    <t>Α.Τ.22</t>
  </si>
  <si>
    <t>Α.Τ.24</t>
  </si>
  <si>
    <t>Α.Τ.25</t>
  </si>
  <si>
    <t>Α.Τ.26</t>
  </si>
  <si>
    <t>Α.Τ.27</t>
  </si>
  <si>
    <t>Α.Τ.28</t>
  </si>
  <si>
    <t>Α.Τ.29</t>
  </si>
  <si>
    <t>Α.Τ.30</t>
  </si>
  <si>
    <t>Α.Τ.39</t>
  </si>
  <si>
    <t>Α.Τ.40</t>
  </si>
  <si>
    <t>Α.Τ.41</t>
  </si>
  <si>
    <t>Α.Τ.42</t>
  </si>
  <si>
    <t>Α.Τ.43</t>
  </si>
  <si>
    <t>Α.Τ.44</t>
  </si>
  <si>
    <t>Α.Τ.46</t>
  </si>
  <si>
    <t>Α.Τ.47</t>
  </si>
  <si>
    <t>Α.Τ.48</t>
  </si>
  <si>
    <t>Α.Τ.49</t>
  </si>
  <si>
    <t>Α.Τ.50</t>
  </si>
  <si>
    <t>Α.Τ.51</t>
  </si>
  <si>
    <t>Α.Τ.52</t>
  </si>
  <si>
    <t>Α.Τ.53</t>
  </si>
  <si>
    <t>Α.Τ.54</t>
  </si>
  <si>
    <t>Α.Τ.55</t>
  </si>
  <si>
    <t>Α.Τ.56</t>
  </si>
  <si>
    <t>Α.Τ.57</t>
  </si>
  <si>
    <t>Α.Τ.58</t>
  </si>
  <si>
    <t>Α.Τ.59</t>
  </si>
  <si>
    <t>Α.Τ.60</t>
  </si>
  <si>
    <t>12.01.01.03</t>
  </si>
  <si>
    <t>Ονομαστικής διαμέτρου D400 mm</t>
  </si>
  <si>
    <t>ΥΔΡ 6551.3</t>
  </si>
  <si>
    <t>12.01</t>
  </si>
  <si>
    <t>Προμήθεια, μεταφορά στη θέση εγκατάστασης, και τοποθέτηση προκατασκευασμένων τσιμεντοσωλήνων κατα ΕΛΟΤ ΕΝ 1916.</t>
  </si>
  <si>
    <t xml:space="preserve">Ε-1.3 </t>
  </si>
  <si>
    <t>Μονόπλευρα χαλύβδινα στηθαία ασφαλείας, τεχνικών έργων σύμφωνα με το πρότυπο ΕΛΟΤ ΕΝ 1317-2</t>
  </si>
  <si>
    <t xml:space="preserve">Ε-1.1 </t>
  </si>
  <si>
    <t>Μονόπλευρα χαλύβδινα στηθαία ασφαλείας, ικανότητας συγκράτησης Ν2 που τοποθετούνται με έμπηξη, κατηγορίας σφοδρότητας πρόσκρουσης Α, σύμφωνα με το πρότυπο ΕΛΟΤ ΕΝ 1317-2</t>
  </si>
  <si>
    <t xml:space="preserve">Ε-1.5 </t>
  </si>
  <si>
    <t>Αμφίπλευρα χαλύβδινα στηθαία ασφαλείας ικανότητας συγκράτησης Η2 που τοποθετούνται με έμπηξη, σύμφωνα με το πρότυπο ΕΛΟΤ ΕΝ 1317-2</t>
  </si>
  <si>
    <t>Ε-1.5.3</t>
  </si>
  <si>
    <t>Στηθαίο ασφαλείας ικανότητας συγκράτησης Η2, λειτουργικού πλάτους W4</t>
  </si>
  <si>
    <t xml:space="preserve">Ε-1.6 </t>
  </si>
  <si>
    <t>Μονόπλευρα χαλύβδινα στηθαία ασφαλείας ικανότητας συγκράτησης Η2 που τοποθετούνται με έμπηξη, κατηγορίας σφοδρότητας πρόσκρουσης Α, κατά ΕΛΟΤ ΕΝ 1317-2</t>
  </si>
  <si>
    <t>μήνες λειτ./φανού</t>
  </si>
  <si>
    <t>Αποξήλωση ρυθμιστικών πινακίδων και πινακίδων κινδύνου</t>
  </si>
  <si>
    <t>Α.Τ.23</t>
  </si>
  <si>
    <t>Α-2</t>
  </si>
  <si>
    <t xml:space="preserve">Γενικές εκσκαφές σε έδαφος γαιώδες -ημιβραχώδες </t>
  </si>
  <si>
    <t>ΟΔΟ-1123Α</t>
  </si>
  <si>
    <r>
      <t>m</t>
    </r>
    <r>
      <rPr>
        <vertAlign val="superscript"/>
        <sz val="9"/>
        <rFont val="Arial"/>
        <family val="2"/>
      </rPr>
      <t>3</t>
    </r>
  </si>
  <si>
    <t>Α-2.1</t>
  </si>
  <si>
    <t xml:space="preserve">Αποξήλωση ασφαλτοταπήτων και στρώσεων οδοστρωσίας σταθεροποιημένων με τσιμέντο εντός του ορίου των γενικών εκσκαφών  </t>
  </si>
  <si>
    <r>
      <t>m</t>
    </r>
    <r>
      <rPr>
        <vertAlign val="superscript"/>
        <sz val="9"/>
        <rFont val="Arial"/>
        <family val="2"/>
      </rPr>
      <t>2</t>
    </r>
  </si>
  <si>
    <t>Γ-2.1</t>
  </si>
  <si>
    <t xml:space="preserve">Βάση οδοστρωσίας μεταβλητού πάχους  </t>
  </si>
  <si>
    <t>ΟΔΟ-3211.Β</t>
  </si>
  <si>
    <t>Α.Τ.18</t>
  </si>
  <si>
    <r>
      <t xml:space="preserve"> ΟΔΟ-2653</t>
    </r>
    <r>
      <rPr>
        <sz val="9"/>
        <color indexed="8"/>
        <rFont val="Arial"/>
        <family val="2"/>
      </rPr>
      <t xml:space="preserve">          </t>
    </r>
  </si>
  <si>
    <t>ΑΘΡΟΙΣΜΑ ΣΗΜΑΝΣΗ - ΑΣΦΑΛΕΙΑ</t>
  </si>
  <si>
    <t>Στηθαίο ασφαλείας ικανότητας συγκράτησης Ν2, λειτουργικού πλάτους W2</t>
  </si>
  <si>
    <t>Απόξεση ασφαλτικού οδοστρώματος (φρεζάρισμα) σε βάθος έως 4 cm</t>
  </si>
  <si>
    <t>Ασφαλτική στρώση κυκλοφορίας συμπυκνωμένου πάχους 0,05 m με χρήση κοινής ασφάλτου</t>
  </si>
  <si>
    <t>Δ-8.1</t>
  </si>
  <si>
    <t>Αντιολισθηρή ασφαλτική στρώση συμπυκνωμένου πάχους 0,04 m με χρήση κοινής ασφάλτου</t>
  </si>
  <si>
    <t>Δ-9.1</t>
  </si>
  <si>
    <t>KΟΥΖΙΑΚΗΣ ΓΙΩΡΓΟΣ</t>
  </si>
  <si>
    <t>Μηχανολόγος Μηχ/κος με Δ΄β.</t>
  </si>
  <si>
    <t xml:space="preserve"> Η ΑΝ. ΠΡΟΪΣΤΑΜΕΝΗ Τ.Σ.Ε.</t>
  </si>
  <si>
    <t>ΧΑΡΑΛΑΜΠΙΔΟΥ ΜΑΡΙΑ</t>
  </si>
  <si>
    <t>Τοπογραφος Μηχ. με Β΄β</t>
  </si>
  <si>
    <t xml:space="preserve"> Ο ΑΝ. Δ/ΝΤΗΣ Δ.Τ.Ε.(έδρα)</t>
  </si>
  <si>
    <t xml:space="preserve">ΑΝΑΓΝΩΣΤΟΥ ΚΩΝΣΤΑΝΤΙΝΟΣ </t>
  </si>
  <si>
    <t>Α.Τ.10</t>
  </si>
  <si>
    <t xml:space="preserve"> ΣΥΝΤΗΡΗΣΗ ΕΘΝΙΚΟΥ ΟΔΙΚΟΥ ΔΙΚΤΥΟΥ ΤΗΣ  </t>
  </si>
  <si>
    <t xml:space="preserve">Π.Ε. ΦΛΩΡΙΝΑΣ ΑΡΜΟΔΙΟΤΗΤΑΣ Δ.Τ.Ε.(ΕΔΡΑΣ) / Π.Δ.Μ. </t>
  </si>
  <si>
    <t>Μονάδα</t>
  </si>
  <si>
    <t xml:space="preserve"> Συνολική Δαπάνη με ΦΠΑ (στρογγυλοποίηση)</t>
  </si>
  <si>
    <t>Α.Τ.31</t>
  </si>
  <si>
    <t>Α.Τ.32</t>
  </si>
  <si>
    <t>Α.Τ.33</t>
  </si>
  <si>
    <t>Α.Τ.34</t>
  </si>
  <si>
    <t>Α.Τ.35</t>
  </si>
  <si>
    <t>Α.Τ.36</t>
  </si>
  <si>
    <t>Α.Τ.37</t>
  </si>
  <si>
    <t>Α.Τ.38</t>
  </si>
  <si>
    <t>Α.Τ.45</t>
  </si>
  <si>
    <t xml:space="preserve">ΠΡΟΫΠΟΛΟΓΙΣΜΟΣ: 650.000,00 € </t>
  </si>
  <si>
    <t>Μονόπλευρο  στηθαίο ασφαλείας οριζόντιας κεντρικής νησίδας, χωριστής δράσης, τοποθετούμενο με έμπηξη, ικανότητας συγκράτησης Η2 λετουργικού πλάτους W4</t>
  </si>
  <si>
    <t xml:space="preserve">ΚΟΖΑΝΗ </t>
  </si>
  <si>
    <t>Β-65</t>
  </si>
  <si>
    <t>Φάτνες από συρματόπλεγμα</t>
  </si>
  <si>
    <t>Β-65.1.1</t>
  </si>
  <si>
    <t>Συρματόπλεγμα και σύρματα συρματοκιβωτίων με απλό γαλβάνισμα</t>
  </si>
  <si>
    <t>Β-65.2</t>
  </si>
  <si>
    <t>Κατασκευή φατνών</t>
  </si>
  <si>
    <t>Α.Τ.19</t>
  </si>
  <si>
    <t>Α.Τ.61</t>
  </si>
  <si>
    <t>Α.Τ.62</t>
  </si>
  <si>
    <t>ΚΟΖΑΝΗ   30  - 10 - 2015</t>
  </si>
  <si>
    <t>ΚΟΖΑΝΗ    30 - 10 - 2015</t>
  </si>
  <si>
    <t xml:space="preserve">   30/10/2015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</si>
</sst>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#,##0.00\ 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.0"/>
    <numFmt numFmtId="172" formatCode="#,##0.0"/>
  </numFmts>
  <fonts count="55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9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7" borderId="1" applyNumberFormat="0" applyAlignment="0" applyProtection="0"/>
  </cellStyleXfs>
  <cellXfs count="173">
    <xf numFmtId="0" fontId="0" fillId="0" borderId="0" xfId="0" applyAlignment="1">
      <alignment/>
    </xf>
    <xf numFmtId="0" fontId="4" fillId="32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33" applyNumberFormat="1" applyFont="1" applyBorder="1" applyAlignment="1">
      <alignment horizontal="center"/>
      <protection/>
    </xf>
    <xf numFmtId="0" fontId="0" fillId="0" borderId="0" xfId="33" applyNumberFormat="1" applyFont="1" applyBorder="1" applyAlignment="1">
      <alignment horizontal="left" wrapText="1"/>
      <protection/>
    </xf>
    <xf numFmtId="4" fontId="0" fillId="0" borderId="0" xfId="33" applyNumberFormat="1" applyFont="1" applyBorder="1" applyAlignment="1">
      <alignment horizontal="left"/>
      <protection/>
    </xf>
    <xf numFmtId="0" fontId="5" fillId="0" borderId="0" xfId="33" applyNumberFormat="1" applyFont="1" applyBorder="1" applyAlignment="1">
      <alignment horizontal="center"/>
      <protection/>
    </xf>
    <xf numFmtId="3" fontId="5" fillId="0" borderId="0" xfId="33" applyNumberFormat="1" applyFont="1" applyBorder="1" applyAlignment="1">
      <alignment horizontal="left"/>
      <protection/>
    </xf>
    <xf numFmtId="0" fontId="0" fillId="0" borderId="12" xfId="33" applyNumberFormat="1" applyFont="1" applyBorder="1" applyAlignment="1">
      <alignment horizontal="center"/>
      <protection/>
    </xf>
    <xf numFmtId="0" fontId="0" fillId="0" borderId="12" xfId="33" applyNumberFormat="1" applyFont="1" applyBorder="1" applyAlignment="1">
      <alignment horizontal="left" wrapText="1"/>
      <protection/>
    </xf>
    <xf numFmtId="0" fontId="0" fillId="0" borderId="12" xfId="33" applyNumberFormat="1" applyFont="1" applyBorder="1" applyAlignment="1">
      <alignment horizontal="center" wrapText="1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13" xfId="33" applyNumberFormat="1" applyFont="1" applyBorder="1" applyAlignment="1">
      <alignment horizontal="left" wrapText="1"/>
      <protection/>
    </xf>
    <xf numFmtId="0" fontId="0" fillId="0" borderId="14" xfId="0" applyFont="1" applyBorder="1" applyAlignment="1">
      <alignment horizontal="center"/>
    </xf>
    <xf numFmtId="0" fontId="0" fillId="0" borderId="11" xfId="33" applyNumberFormat="1" applyFont="1" applyFill="1" applyBorder="1" applyAlignment="1">
      <alignment horizontal="center"/>
      <protection/>
    </xf>
    <xf numFmtId="0" fontId="0" fillId="0" borderId="11" xfId="33" applyNumberFormat="1" applyFont="1" applyFill="1" applyBorder="1" applyAlignment="1">
      <alignment horizontal="left" wrapText="1"/>
      <protection/>
    </xf>
    <xf numFmtId="4" fontId="0" fillId="0" borderId="15" xfId="0" applyNumberFormat="1" applyFont="1" applyFill="1" applyBorder="1" applyAlignment="1">
      <alignment/>
    </xf>
    <xf numFmtId="4" fontId="0" fillId="0" borderId="11" xfId="33" applyNumberFormat="1" applyFont="1" applyFill="1" applyBorder="1" applyAlignment="1">
      <alignment horizontal="right"/>
      <protection/>
    </xf>
    <xf numFmtId="0" fontId="5" fillId="0" borderId="11" xfId="33" applyNumberFormat="1" applyFont="1" applyFill="1" applyBorder="1" applyAlignment="1">
      <alignment horizontal="center"/>
      <protection/>
    </xf>
    <xf numFmtId="0" fontId="5" fillId="0" borderId="11" xfId="33" applyNumberFormat="1" applyFont="1" applyFill="1" applyBorder="1" applyAlignment="1">
      <alignment horizontal="left" wrapText="1"/>
      <protection/>
    </xf>
    <xf numFmtId="0" fontId="5" fillId="0" borderId="11" xfId="33" applyNumberFormat="1" applyFont="1" applyFill="1" applyBorder="1" applyAlignment="1">
      <alignment horizontal="center" wrapText="1"/>
      <protection/>
    </xf>
    <xf numFmtId="0" fontId="0" fillId="0" borderId="11" xfId="33" applyNumberFormat="1" applyFont="1" applyFill="1" applyBorder="1" applyAlignment="1">
      <alignment horizontal="center" wrapText="1"/>
      <protection/>
    </xf>
    <xf numFmtId="0" fontId="0" fillId="0" borderId="0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left"/>
      <protection/>
    </xf>
    <xf numFmtId="0" fontId="0" fillId="0" borderId="0" xfId="33" applyNumberFormat="1" applyFont="1" applyFill="1" applyBorder="1" applyAlignment="1">
      <alignment horizontal="left" wrapText="1"/>
      <protection/>
    </xf>
    <xf numFmtId="0" fontId="0" fillId="0" borderId="0" xfId="33" applyNumberFormat="1" applyFont="1" applyFill="1" applyBorder="1" applyAlignment="1">
      <alignment/>
      <protection/>
    </xf>
    <xf numFmtId="0" fontId="0" fillId="0" borderId="0" xfId="33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0" fillId="0" borderId="0" xfId="33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33" applyNumberFormat="1" applyFont="1" applyBorder="1" applyAlignment="1">
      <alignment/>
      <protection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33" applyNumberFormat="1" applyFont="1" applyFill="1" applyBorder="1" applyAlignment="1">
      <alignment horizontal="center"/>
      <protection/>
    </xf>
    <xf numFmtId="0" fontId="0" fillId="0" borderId="0" xfId="33" applyFont="1" applyBorder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33" applyNumberFormat="1" applyFont="1" applyFill="1" applyBorder="1" applyAlignment="1">
      <alignment horizontal="center" vertical="center"/>
      <protection/>
    </xf>
    <xf numFmtId="0" fontId="5" fillId="0" borderId="11" xfId="33" applyNumberFormat="1" applyFont="1" applyFill="1" applyBorder="1" applyAlignment="1">
      <alignment horizontal="center" vertical="center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center"/>
      <protection/>
    </xf>
    <xf numFmtId="0" fontId="2" fillId="0" borderId="11" xfId="33" applyNumberFormat="1" applyFont="1" applyFill="1" applyBorder="1" applyAlignment="1">
      <alignment horizontal="center" wrapText="1"/>
      <protection/>
    </xf>
    <xf numFmtId="0" fontId="10" fillId="32" borderId="11" xfId="33" applyNumberFormat="1" applyFont="1" applyFill="1" applyBorder="1" applyAlignment="1">
      <alignment horizontal="center" vertical="center"/>
      <protection/>
    </xf>
    <xf numFmtId="0" fontId="2" fillId="32" borderId="11" xfId="33" applyNumberFormat="1" applyFont="1" applyFill="1" applyBorder="1" applyAlignment="1">
      <alignment horizontal="center" vertical="center"/>
      <protection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2" fillId="0" borderId="11" xfId="33" applyNumberFormat="1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/>
    </xf>
    <xf numFmtId="4" fontId="2" fillId="0" borderId="11" xfId="33" applyNumberFormat="1" applyFont="1" applyFill="1" applyBorder="1" applyAlignment="1">
      <alignment horizontal="right"/>
      <protection/>
    </xf>
    <xf numFmtId="0" fontId="12" fillId="0" borderId="11" xfId="0" applyFont="1" applyFill="1" applyBorder="1" applyAlignment="1">
      <alignment horizontal="center" vertical="center"/>
    </xf>
    <xf numFmtId="0" fontId="4" fillId="32" borderId="11" xfId="33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8" xfId="33" applyNumberFormat="1" applyFont="1" applyFill="1" applyBorder="1" applyAlignment="1">
      <alignment horizontal="center" vertical="center"/>
      <protection/>
    </xf>
    <xf numFmtId="0" fontId="2" fillId="0" borderId="18" xfId="33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8" xfId="33" applyNumberFormat="1" applyFont="1" applyFill="1" applyBorder="1" applyAlignment="1">
      <alignment horizontal="center" vertical="center"/>
      <protection/>
    </xf>
    <xf numFmtId="4" fontId="2" fillId="0" borderId="18" xfId="0" applyNumberFormat="1" applyFont="1" applyFill="1" applyBorder="1" applyAlignment="1">
      <alignment horizontal="center" vertical="center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33" applyNumberFormat="1" applyFont="1" applyFill="1" applyBorder="1" applyAlignment="1">
      <alignment horizontal="center" wrapText="1"/>
      <protection/>
    </xf>
    <xf numFmtId="43" fontId="2" fillId="0" borderId="11" xfId="50" applyFont="1" applyFill="1" applyBorder="1" applyAlignment="1">
      <alignment/>
    </xf>
    <xf numFmtId="0" fontId="17" fillId="0" borderId="11" xfId="33" applyNumberFormat="1" applyFont="1" applyFill="1" applyBorder="1" applyAlignment="1">
      <alignment horizontal="left" vertical="center" wrapText="1"/>
      <protection/>
    </xf>
    <xf numFmtId="0" fontId="18" fillId="0" borderId="11" xfId="33" applyNumberFormat="1" applyFont="1" applyFill="1" applyBorder="1" applyAlignment="1">
      <alignment horizontal="left" wrapText="1"/>
      <protection/>
    </xf>
    <xf numFmtId="0" fontId="17" fillId="0" borderId="11" xfId="0" applyFont="1" applyFill="1" applyBorder="1" applyAlignment="1">
      <alignment vertical="center" wrapText="1"/>
    </xf>
    <xf numFmtId="0" fontId="17" fillId="32" borderId="11" xfId="33" applyNumberFormat="1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33" applyNumberFormat="1" applyFont="1" applyFill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left" vertical="center" wrapText="1"/>
    </xf>
    <xf numFmtId="0" fontId="4" fillId="0" borderId="11" xfId="33" applyNumberFormat="1" applyFont="1" applyFill="1" applyBorder="1" applyAlignment="1">
      <alignment horizontal="left" vertical="center" wrapText="1"/>
      <protection/>
    </xf>
    <xf numFmtId="0" fontId="18" fillId="0" borderId="11" xfId="33" applyNumberFormat="1" applyFont="1" applyFill="1" applyBorder="1" applyAlignment="1">
      <alignment vertical="center" wrapText="1"/>
      <protection/>
    </xf>
    <xf numFmtId="4" fontId="2" fillId="0" borderId="15" xfId="0" applyNumberFormat="1" applyFont="1" applyFill="1" applyBorder="1" applyAlignment="1">
      <alignment vertical="center"/>
    </xf>
    <xf numFmtId="4" fontId="2" fillId="0" borderId="11" xfId="33" applyNumberFormat="1" applyFont="1" applyFill="1" applyBorder="1" applyAlignment="1">
      <alignment horizontal="right" vertical="center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3" fontId="2" fillId="0" borderId="11" xfId="50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right" vertical="center"/>
    </xf>
    <xf numFmtId="4" fontId="2" fillId="33" borderId="11" xfId="33" applyNumberFormat="1" applyFont="1" applyFill="1" applyBorder="1" applyAlignment="1">
      <alignment horizontal="right" vertical="center"/>
      <protection/>
    </xf>
    <xf numFmtId="166" fontId="2" fillId="0" borderId="11" xfId="0" applyNumberFormat="1" applyFont="1" applyFill="1" applyBorder="1" applyAlignment="1">
      <alignment horizontal="right" vertical="center"/>
    </xf>
    <xf numFmtId="0" fontId="17" fillId="0" borderId="11" xfId="33" applyNumberFormat="1" applyFont="1" applyFill="1" applyBorder="1" applyAlignment="1">
      <alignment vertical="center" wrapText="1"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166" fontId="2" fillId="0" borderId="11" xfId="33" applyNumberFormat="1" applyFont="1" applyFill="1" applyBorder="1" applyAlignment="1">
      <alignment horizontal="right" vertical="center"/>
      <protection/>
    </xf>
    <xf numFmtId="2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1" xfId="33" applyNumberFormat="1" applyFont="1" applyFill="1" applyBorder="1" applyAlignment="1">
      <alignment vertical="center"/>
      <protection/>
    </xf>
    <xf numFmtId="4" fontId="2" fillId="32" borderId="15" xfId="0" applyNumberFormat="1" applyFont="1" applyFill="1" applyBorder="1" applyAlignment="1">
      <alignment vertical="center"/>
    </xf>
    <xf numFmtId="4" fontId="2" fillId="32" borderId="11" xfId="33" applyNumberFormat="1" applyFont="1" applyFill="1" applyBorder="1" applyAlignment="1">
      <alignment vertical="center"/>
      <protection/>
    </xf>
    <xf numFmtId="4" fontId="2" fillId="32" borderId="11" xfId="0" applyNumberFormat="1" applyFont="1" applyFill="1" applyBorder="1" applyAlignment="1">
      <alignment vertical="center"/>
    </xf>
    <xf numFmtId="0" fontId="18" fillId="0" borderId="11" xfId="33" applyNumberFormat="1" applyFont="1" applyFill="1" applyBorder="1" applyAlignment="1">
      <alignment vertical="center"/>
      <protection/>
    </xf>
    <xf numFmtId="4" fontId="2" fillId="0" borderId="0" xfId="33" applyNumberFormat="1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3" fillId="0" borderId="13" xfId="33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4" borderId="11" xfId="33" applyNumberFormat="1" applyFont="1" applyFill="1" applyBorder="1" applyAlignment="1">
      <alignment horizontal="center" vertical="center"/>
      <protection/>
    </xf>
    <xf numFmtId="0" fontId="4" fillId="34" borderId="11" xfId="33" applyNumberFormat="1" applyFont="1" applyFill="1" applyBorder="1" applyAlignment="1">
      <alignment horizontal="center"/>
      <protection/>
    </xf>
    <xf numFmtId="0" fontId="4" fillId="34" borderId="11" xfId="33" applyNumberFormat="1" applyFont="1" applyFill="1" applyBorder="1" applyAlignment="1">
      <alignment horizontal="left"/>
      <protection/>
    </xf>
    <xf numFmtId="0" fontId="2" fillId="34" borderId="11" xfId="33" applyNumberFormat="1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11" xfId="33" applyNumberFormat="1" applyFont="1" applyFill="1" applyBorder="1" applyAlignment="1">
      <alignment horizontal="center"/>
      <protection/>
    </xf>
    <xf numFmtId="0" fontId="4" fillId="0" borderId="11" xfId="33" applyNumberFormat="1" applyFont="1" applyFill="1" applyBorder="1" applyAlignment="1">
      <alignment horizontal="left" wrapText="1"/>
      <protection/>
    </xf>
    <xf numFmtId="4" fontId="4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34" borderId="15" xfId="0" applyNumberFormat="1" applyFont="1" applyFill="1" applyBorder="1" applyAlignment="1">
      <alignment/>
    </xf>
    <xf numFmtId="4" fontId="2" fillId="34" borderId="11" xfId="33" applyNumberFormat="1" applyFont="1" applyFill="1" applyBorder="1" applyAlignment="1">
      <alignment horizontal="right"/>
      <protection/>
    </xf>
    <xf numFmtId="0" fontId="4" fillId="0" borderId="13" xfId="33" applyNumberFormat="1" applyFont="1" applyFill="1" applyBorder="1" applyAlignment="1">
      <alignment horizontal="center" vertical="center"/>
      <protection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0" fontId="2" fillId="0" borderId="13" xfId="33" applyNumberFormat="1" applyFont="1" applyFill="1" applyBorder="1" applyAlignment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3" xfId="33" applyNumberFormat="1" applyFont="1" applyFill="1" applyBorder="1" applyAlignment="1">
      <alignment horizontal="center"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left" wrapText="1"/>
      <protection/>
    </xf>
    <xf numFmtId="4" fontId="19" fillId="35" borderId="21" xfId="0" applyNumberFormat="1" applyFont="1" applyFill="1" applyBorder="1" applyAlignment="1" applyProtection="1">
      <alignment horizontal="right" wrapText="1"/>
      <protection locked="0"/>
    </xf>
    <xf numFmtId="4" fontId="19" fillId="0" borderId="21" xfId="0" applyNumberFormat="1" applyFont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33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33" borderId="11" xfId="33" applyNumberFormat="1" applyFont="1" applyFill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horizontal="right"/>
      <protection/>
    </xf>
    <xf numFmtId="0" fontId="19" fillId="0" borderId="22" xfId="0" applyFont="1" applyBorder="1" applyAlignment="1" applyProtection="1">
      <alignment horizontal="left" wrapText="1"/>
      <protection locked="0"/>
    </xf>
    <xf numFmtId="0" fontId="19" fillId="0" borderId="23" xfId="0" applyFont="1" applyBorder="1" applyAlignment="1" applyProtection="1">
      <alignment horizontal="left" wrapText="1"/>
      <protection locked="0"/>
    </xf>
    <xf numFmtId="0" fontId="19" fillId="0" borderId="24" xfId="0" applyFont="1" applyBorder="1" applyAlignment="1" applyProtection="1">
      <alignment horizontal="left" wrapText="1"/>
      <protection locked="0"/>
    </xf>
    <xf numFmtId="0" fontId="19" fillId="35" borderId="22" xfId="0" applyFont="1" applyFill="1" applyBorder="1" applyAlignment="1" applyProtection="1">
      <alignment horizontal="left" wrapText="1"/>
      <protection locked="0"/>
    </xf>
    <xf numFmtId="0" fontId="19" fillId="35" borderId="23" xfId="0" applyFont="1" applyFill="1" applyBorder="1" applyAlignment="1" applyProtection="1">
      <alignment horizontal="left" wrapText="1"/>
      <protection locked="0"/>
    </xf>
    <xf numFmtId="0" fontId="19" fillId="35" borderId="2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4" fillId="32" borderId="10" xfId="33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33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4" fillId="32" borderId="10" xfId="33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33" applyNumberFormat="1" applyFont="1" applyFill="1" applyBorder="1" applyAlignment="1">
      <alignment horizontal="left"/>
      <protection/>
    </xf>
    <xf numFmtId="4" fontId="5" fillId="0" borderId="0" xfId="0" applyNumberFormat="1" applyFont="1" applyBorder="1" applyAlignment="1">
      <alignment horizontal="left"/>
    </xf>
    <xf numFmtId="0" fontId="4" fillId="0" borderId="0" xfId="33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33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2" fillId="0" borderId="0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center"/>
      <protection/>
    </xf>
    <xf numFmtId="4" fontId="2" fillId="0" borderId="0" xfId="33" applyNumberFormat="1" applyFont="1" applyFill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left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view="pageBreakPreview" zoomScaleSheetLayoutView="100" workbookViewId="0" topLeftCell="A1">
      <selection activeCell="I136" sqref="I136"/>
    </sheetView>
  </sheetViews>
  <sheetFormatPr defaultColWidth="9.140625" defaultRowHeight="12.75"/>
  <cols>
    <col min="1" max="1" width="2.00390625" style="23" customWidth="1"/>
    <col min="2" max="2" width="10.7109375" style="4" customWidth="1"/>
    <col min="3" max="3" width="35.00390625" style="5" customWidth="1"/>
    <col min="4" max="4" width="13.7109375" style="4" customWidth="1"/>
    <col min="5" max="5" width="9.28125" style="4" customWidth="1"/>
    <col min="6" max="6" width="10.8515625" style="4" customWidth="1"/>
    <col min="7" max="7" width="11.140625" style="29" customWidth="1"/>
    <col min="8" max="8" width="10.00390625" style="29" customWidth="1"/>
    <col min="9" max="9" width="12.421875" style="29" customWidth="1"/>
    <col min="10" max="10" width="13.8515625" style="29" customWidth="1"/>
    <col min="11" max="12" width="9.140625" style="28" customWidth="1"/>
    <col min="13" max="13" width="14.57421875" style="28" customWidth="1"/>
    <col min="14" max="16384" width="9.140625" style="28" customWidth="1"/>
  </cols>
  <sheetData>
    <row r="1" spans="1:10" ht="12" customHeight="1">
      <c r="A1" s="163" t="s">
        <v>103</v>
      </c>
      <c r="B1" s="163"/>
      <c r="C1" s="163"/>
      <c r="F1" s="147" t="s">
        <v>6</v>
      </c>
      <c r="G1" s="111" t="s">
        <v>277</v>
      </c>
      <c r="H1" s="112"/>
      <c r="I1" s="112"/>
      <c r="J1" s="112"/>
    </row>
    <row r="2" spans="1:10" ht="12" customHeight="1">
      <c r="A2" s="165" t="s">
        <v>99</v>
      </c>
      <c r="B2" s="166"/>
      <c r="C2" s="166"/>
      <c r="F2" s="42"/>
      <c r="G2" s="111" t="s">
        <v>278</v>
      </c>
      <c r="H2" s="112"/>
      <c r="I2" s="112"/>
      <c r="J2" s="112"/>
    </row>
    <row r="3" spans="1:10" ht="12" customHeight="1">
      <c r="A3" s="165" t="s">
        <v>100</v>
      </c>
      <c r="B3" s="165"/>
      <c r="C3" s="165"/>
      <c r="F3" s="43"/>
      <c r="G3" s="6"/>
      <c r="J3" s="39"/>
    </row>
    <row r="4" spans="1:11" ht="12" customHeight="1">
      <c r="A4" s="165" t="s">
        <v>101</v>
      </c>
      <c r="B4" s="165"/>
      <c r="C4" s="165"/>
      <c r="G4" s="167" t="s">
        <v>290</v>
      </c>
      <c r="H4" s="168"/>
      <c r="I4" s="168"/>
      <c r="J4" s="168"/>
      <c r="K4" s="168"/>
    </row>
    <row r="5" spans="2:9" ht="7.5" customHeight="1">
      <c r="B5" s="7"/>
      <c r="D5" s="8"/>
      <c r="E5" s="8"/>
      <c r="F5" s="6"/>
      <c r="G5" s="164"/>
      <c r="H5" s="164"/>
      <c r="I5" s="40"/>
    </row>
    <row r="6" ht="7.5" customHeight="1" hidden="1"/>
    <row r="7" spans="1:10" ht="12.75">
      <c r="A7" s="158" t="s">
        <v>89</v>
      </c>
      <c r="B7" s="158"/>
      <c r="C7" s="158"/>
      <c r="D7" s="158"/>
      <c r="E7" s="158"/>
      <c r="F7" s="158"/>
      <c r="G7" s="158"/>
      <c r="H7" s="159"/>
      <c r="I7" s="159"/>
      <c r="J7" s="159"/>
    </row>
    <row r="8" spans="1:10" ht="6.75" customHeight="1">
      <c r="A8" s="41"/>
      <c r="B8" s="9"/>
      <c r="C8" s="10"/>
      <c r="D8" s="11"/>
      <c r="E8" s="11"/>
      <c r="F8" s="9"/>
      <c r="G8" s="30"/>
      <c r="H8" s="30"/>
      <c r="I8" s="30"/>
      <c r="J8" s="30"/>
    </row>
    <row r="9" spans="1:10" s="115" customFormat="1" ht="12">
      <c r="A9" s="160"/>
      <c r="B9" s="160" t="s">
        <v>7</v>
      </c>
      <c r="C9" s="160" t="s">
        <v>8</v>
      </c>
      <c r="D9" s="1" t="s">
        <v>9</v>
      </c>
      <c r="E9" s="1" t="s">
        <v>105</v>
      </c>
      <c r="F9" s="160" t="s">
        <v>279</v>
      </c>
      <c r="G9" s="160" t="s">
        <v>56</v>
      </c>
      <c r="H9" s="156" t="s">
        <v>57</v>
      </c>
      <c r="I9" s="157" t="s">
        <v>60</v>
      </c>
      <c r="J9" s="157"/>
    </row>
    <row r="10" spans="1:10" s="115" customFormat="1" ht="12.75" customHeight="1">
      <c r="A10" s="160"/>
      <c r="B10" s="161"/>
      <c r="C10" s="161"/>
      <c r="D10" s="1" t="s">
        <v>10</v>
      </c>
      <c r="E10" s="1" t="s">
        <v>106</v>
      </c>
      <c r="F10" s="161"/>
      <c r="G10" s="162"/>
      <c r="H10" s="156"/>
      <c r="I10" s="114" t="s">
        <v>58</v>
      </c>
      <c r="J10" s="114" t="s">
        <v>59</v>
      </c>
    </row>
    <row r="11" spans="1:10" s="32" customFormat="1" ht="7.5" customHeight="1">
      <c r="A11" s="113"/>
      <c r="B11" s="12"/>
      <c r="C11" s="13"/>
      <c r="D11" s="12"/>
      <c r="E11" s="12"/>
      <c r="F11" s="12"/>
      <c r="G11" s="14"/>
      <c r="H11" s="31"/>
      <c r="I11" s="31"/>
      <c r="J11" s="31"/>
    </row>
    <row r="12" spans="1:13" s="122" customFormat="1" ht="12">
      <c r="A12" s="50"/>
      <c r="B12" s="117"/>
      <c r="C12" s="118" t="s">
        <v>0</v>
      </c>
      <c r="D12" s="119"/>
      <c r="E12" s="119"/>
      <c r="F12" s="119"/>
      <c r="G12" s="120"/>
      <c r="H12" s="120"/>
      <c r="I12" s="120"/>
      <c r="J12" s="120"/>
      <c r="K12" s="121"/>
      <c r="L12" s="121"/>
      <c r="M12" s="121"/>
    </row>
    <row r="13" spans="1:11" ht="22.5">
      <c r="A13" s="50"/>
      <c r="B13" s="54" t="s">
        <v>250</v>
      </c>
      <c r="C13" s="80" t="s">
        <v>251</v>
      </c>
      <c r="D13" s="50" t="s">
        <v>252</v>
      </c>
      <c r="E13" s="54" t="s">
        <v>107</v>
      </c>
      <c r="F13" s="50" t="s">
        <v>253</v>
      </c>
      <c r="G13" s="103">
        <v>300</v>
      </c>
      <c r="H13" s="104">
        <v>1.65</v>
      </c>
      <c r="I13" s="91">
        <f>G13*H13</f>
        <v>495</v>
      </c>
      <c r="J13" s="3"/>
      <c r="K13" s="2"/>
    </row>
    <row r="14" spans="1:11" ht="45">
      <c r="A14" s="50"/>
      <c r="B14" s="54" t="s">
        <v>254</v>
      </c>
      <c r="C14" s="80" t="s">
        <v>255</v>
      </c>
      <c r="D14" s="50" t="s">
        <v>252</v>
      </c>
      <c r="E14" s="54" t="s">
        <v>186</v>
      </c>
      <c r="F14" s="50" t="s">
        <v>253</v>
      </c>
      <c r="G14" s="105">
        <v>30</v>
      </c>
      <c r="H14" s="104">
        <v>2.55</v>
      </c>
      <c r="I14" s="91">
        <f>G14*H14</f>
        <v>76.5</v>
      </c>
      <c r="J14" s="3"/>
      <c r="K14" s="2"/>
    </row>
    <row r="15" spans="1:11" ht="22.5">
      <c r="A15" s="50"/>
      <c r="B15" s="54" t="s">
        <v>11</v>
      </c>
      <c r="C15" s="81" t="s">
        <v>12</v>
      </c>
      <c r="D15" s="50" t="s">
        <v>13</v>
      </c>
      <c r="E15" s="54" t="s">
        <v>187</v>
      </c>
      <c r="F15" s="50" t="s">
        <v>253</v>
      </c>
      <c r="G15" s="89">
        <v>100</v>
      </c>
      <c r="H15" s="106">
        <v>2.6</v>
      </c>
      <c r="I15" s="91">
        <f>G15*H15</f>
        <v>260</v>
      </c>
      <c r="J15" s="3"/>
      <c r="K15" s="2"/>
    </row>
    <row r="16" spans="1:11" ht="33.75">
      <c r="A16" s="50"/>
      <c r="B16" s="54" t="s">
        <v>15</v>
      </c>
      <c r="C16" s="81" t="s">
        <v>79</v>
      </c>
      <c r="D16" s="50" t="s">
        <v>16</v>
      </c>
      <c r="E16" s="54" t="s">
        <v>188</v>
      </c>
      <c r="F16" s="50" t="s">
        <v>14</v>
      </c>
      <c r="G16" s="89">
        <v>9100</v>
      </c>
      <c r="H16" s="106">
        <v>0.65</v>
      </c>
      <c r="I16" s="91">
        <f>G16*H16</f>
        <v>5915</v>
      </c>
      <c r="J16" s="3"/>
      <c r="K16" s="2"/>
    </row>
    <row r="17" spans="1:11" ht="22.5">
      <c r="A17" s="50"/>
      <c r="B17" s="54" t="s">
        <v>17</v>
      </c>
      <c r="C17" s="81" t="s">
        <v>76</v>
      </c>
      <c r="D17" s="50" t="s">
        <v>18</v>
      </c>
      <c r="E17" s="54" t="s">
        <v>189</v>
      </c>
      <c r="F17" s="50" t="s">
        <v>14</v>
      </c>
      <c r="G17" s="89">
        <v>100</v>
      </c>
      <c r="H17" s="94">
        <v>11.5</v>
      </c>
      <c r="I17" s="91">
        <f>G17*H17</f>
        <v>1150</v>
      </c>
      <c r="J17" s="3"/>
      <c r="K17" s="2"/>
    </row>
    <row r="18" spans="1:11" ht="33.75">
      <c r="A18" s="50"/>
      <c r="B18" s="61" t="s">
        <v>108</v>
      </c>
      <c r="C18" s="82" t="s">
        <v>109</v>
      </c>
      <c r="D18" s="56" t="s">
        <v>110</v>
      </c>
      <c r="E18" s="54" t="s">
        <v>190</v>
      </c>
      <c r="F18" s="50" t="s">
        <v>253</v>
      </c>
      <c r="G18" s="89">
        <v>40</v>
      </c>
      <c r="H18" s="106">
        <v>21.55</v>
      </c>
      <c r="I18" s="91">
        <f aca="true" t="shared" si="0" ref="I18:I24">G18*H18</f>
        <v>862</v>
      </c>
      <c r="J18" s="3"/>
      <c r="K18" s="2"/>
    </row>
    <row r="19" spans="1:11" ht="33.75">
      <c r="A19" s="50"/>
      <c r="B19" s="61" t="s">
        <v>111</v>
      </c>
      <c r="C19" s="82" t="s">
        <v>113</v>
      </c>
      <c r="D19" s="56" t="s">
        <v>112</v>
      </c>
      <c r="E19" s="54" t="s">
        <v>191</v>
      </c>
      <c r="F19" s="59" t="s">
        <v>14</v>
      </c>
      <c r="G19" s="89">
        <v>100</v>
      </c>
      <c r="H19" s="106">
        <v>8.4</v>
      </c>
      <c r="I19" s="91">
        <f t="shared" si="0"/>
        <v>840</v>
      </c>
      <c r="J19" s="3"/>
      <c r="K19" s="2"/>
    </row>
    <row r="20" spans="1:11" ht="22.5">
      <c r="A20" s="50"/>
      <c r="B20" s="54" t="s">
        <v>19</v>
      </c>
      <c r="C20" s="81" t="s">
        <v>20</v>
      </c>
      <c r="D20" s="50" t="s">
        <v>21</v>
      </c>
      <c r="E20" s="54" t="s">
        <v>192</v>
      </c>
      <c r="F20" s="50" t="s">
        <v>253</v>
      </c>
      <c r="G20" s="89">
        <v>1800</v>
      </c>
      <c r="H20" s="106">
        <v>2.15</v>
      </c>
      <c r="I20" s="91">
        <f t="shared" si="0"/>
        <v>3870</v>
      </c>
      <c r="J20" s="3"/>
      <c r="K20" s="2"/>
    </row>
    <row r="21" spans="1:11" ht="12.75" hidden="1">
      <c r="A21" s="50"/>
      <c r="B21" s="60"/>
      <c r="C21" s="83"/>
      <c r="D21" s="52"/>
      <c r="E21" s="60"/>
      <c r="F21" s="53"/>
      <c r="G21" s="107"/>
      <c r="H21" s="108"/>
      <c r="I21" s="109"/>
      <c r="J21" s="3"/>
      <c r="K21" s="2"/>
    </row>
    <row r="22" spans="1:11" ht="22.5">
      <c r="A22" s="50"/>
      <c r="B22" s="54" t="s">
        <v>114</v>
      </c>
      <c r="C22" s="80" t="s">
        <v>115</v>
      </c>
      <c r="D22" s="46" t="s">
        <v>116</v>
      </c>
      <c r="E22" s="54" t="s">
        <v>193</v>
      </c>
      <c r="F22" s="50" t="s">
        <v>253</v>
      </c>
      <c r="G22" s="89">
        <v>200</v>
      </c>
      <c r="H22" s="106">
        <v>2</v>
      </c>
      <c r="I22" s="91">
        <f t="shared" si="0"/>
        <v>400</v>
      </c>
      <c r="J22" s="3"/>
      <c r="K22" s="2"/>
    </row>
    <row r="23" spans="1:11" ht="12.75" hidden="1">
      <c r="A23" s="50"/>
      <c r="B23" s="54"/>
      <c r="C23" s="80"/>
      <c r="D23" s="46"/>
      <c r="E23" s="54"/>
      <c r="F23" s="50"/>
      <c r="G23" s="89"/>
      <c r="H23" s="106"/>
      <c r="I23" s="91"/>
      <c r="J23" s="3"/>
      <c r="K23" s="2"/>
    </row>
    <row r="24" spans="1:11" ht="13.5">
      <c r="A24" s="50"/>
      <c r="B24" s="54" t="s">
        <v>117</v>
      </c>
      <c r="C24" s="80" t="s">
        <v>118</v>
      </c>
      <c r="D24" s="46" t="s">
        <v>119</v>
      </c>
      <c r="E24" s="54" t="s">
        <v>276</v>
      </c>
      <c r="F24" s="50" t="s">
        <v>253</v>
      </c>
      <c r="G24" s="89">
        <v>300</v>
      </c>
      <c r="H24" s="106">
        <v>1.05</v>
      </c>
      <c r="I24" s="91">
        <f t="shared" si="0"/>
        <v>315</v>
      </c>
      <c r="J24" s="3"/>
      <c r="K24" s="2"/>
    </row>
    <row r="25" spans="1:11" ht="12.75" hidden="1">
      <c r="A25" s="50"/>
      <c r="B25" s="54"/>
      <c r="C25" s="80"/>
      <c r="D25" s="46"/>
      <c r="E25" s="54"/>
      <c r="F25" s="50"/>
      <c r="G25" s="89"/>
      <c r="H25" s="106"/>
      <c r="I25" s="91"/>
      <c r="J25" s="3"/>
      <c r="K25" s="2"/>
    </row>
    <row r="26" spans="1:11" ht="12.75" hidden="1">
      <c r="A26" s="50"/>
      <c r="B26" s="54"/>
      <c r="C26" s="80"/>
      <c r="D26" s="46"/>
      <c r="E26" s="54"/>
      <c r="F26" s="50"/>
      <c r="G26" s="89"/>
      <c r="H26" s="106"/>
      <c r="I26" s="91"/>
      <c r="J26" s="3"/>
      <c r="K26" s="2"/>
    </row>
    <row r="27" spans="1:11" ht="7.5" customHeight="1" hidden="1">
      <c r="A27" s="50"/>
      <c r="B27" s="47"/>
      <c r="C27" s="48"/>
      <c r="D27" s="46"/>
      <c r="E27" s="46"/>
      <c r="F27" s="46"/>
      <c r="G27" s="95"/>
      <c r="H27" s="18"/>
      <c r="I27" s="96"/>
      <c r="J27" s="3"/>
      <c r="K27" s="2"/>
    </row>
    <row r="28" spans="1:11" ht="7.5" customHeight="1" hidden="1">
      <c r="A28" s="50"/>
      <c r="B28" s="19"/>
      <c r="C28" s="16"/>
      <c r="D28" s="15"/>
      <c r="E28" s="15"/>
      <c r="F28" s="15"/>
      <c r="G28" s="17"/>
      <c r="H28" s="18"/>
      <c r="I28" s="33"/>
      <c r="J28" s="3"/>
      <c r="K28" s="2"/>
    </row>
    <row r="29" spans="1:11" s="126" customFormat="1" ht="12">
      <c r="A29" s="50"/>
      <c r="B29" s="123"/>
      <c r="C29" s="124" t="s">
        <v>65</v>
      </c>
      <c r="D29" s="55"/>
      <c r="E29" s="55"/>
      <c r="F29" s="55"/>
      <c r="G29" s="57"/>
      <c r="H29" s="58"/>
      <c r="I29" s="125">
        <f>SUM(I13:I26)</f>
        <v>14183.5</v>
      </c>
      <c r="J29" s="125">
        <f>I29</f>
        <v>14183.5</v>
      </c>
      <c r="K29" s="121"/>
    </row>
    <row r="30" spans="1:11" ht="8.25" customHeight="1">
      <c r="A30" s="116"/>
      <c r="B30" s="19"/>
      <c r="C30" s="20"/>
      <c r="D30" s="15"/>
      <c r="E30" s="15"/>
      <c r="F30" s="15"/>
      <c r="G30" s="17"/>
      <c r="H30" s="18"/>
      <c r="I30" s="3"/>
      <c r="J30" s="3"/>
      <c r="K30" s="2"/>
    </row>
    <row r="31" spans="1:11" s="122" customFormat="1" ht="12">
      <c r="A31" s="146"/>
      <c r="B31" s="117"/>
      <c r="C31" s="118" t="s">
        <v>1</v>
      </c>
      <c r="D31" s="119"/>
      <c r="E31" s="119"/>
      <c r="F31" s="119"/>
      <c r="G31" s="127"/>
      <c r="H31" s="128"/>
      <c r="I31" s="120"/>
      <c r="J31" s="120"/>
      <c r="K31" s="121"/>
    </row>
    <row r="32" spans="1:11" ht="22.5">
      <c r="A32" s="50"/>
      <c r="B32" s="64" t="s">
        <v>90</v>
      </c>
      <c r="C32" s="84" t="s">
        <v>91</v>
      </c>
      <c r="D32" s="56" t="s">
        <v>92</v>
      </c>
      <c r="E32" s="64" t="s">
        <v>194</v>
      </c>
      <c r="F32" s="50" t="s">
        <v>253</v>
      </c>
      <c r="G32" s="97">
        <v>10</v>
      </c>
      <c r="H32" s="98">
        <v>21.55</v>
      </c>
      <c r="I32" s="92">
        <f>G32*H32</f>
        <v>215.5</v>
      </c>
      <c r="J32" s="44"/>
      <c r="K32" s="45"/>
    </row>
    <row r="33" spans="1:11" ht="22.5">
      <c r="A33" s="50"/>
      <c r="B33" s="54" t="s">
        <v>22</v>
      </c>
      <c r="C33" s="85" t="s">
        <v>80</v>
      </c>
      <c r="D33" s="50" t="s">
        <v>23</v>
      </c>
      <c r="E33" s="64" t="s">
        <v>195</v>
      </c>
      <c r="F33" s="50" t="s">
        <v>253</v>
      </c>
      <c r="G33" s="93">
        <v>100</v>
      </c>
      <c r="H33" s="90">
        <v>4.95</v>
      </c>
      <c r="I33" s="92">
        <f>G33*H33</f>
        <v>495</v>
      </c>
      <c r="J33" s="3"/>
      <c r="K33" s="2"/>
    </row>
    <row r="34" spans="1:11" ht="12.75" hidden="1">
      <c r="A34" s="50"/>
      <c r="B34" s="54"/>
      <c r="C34" s="85"/>
      <c r="D34" s="50"/>
      <c r="E34" s="64"/>
      <c r="F34" s="50"/>
      <c r="G34" s="93"/>
      <c r="H34" s="90"/>
      <c r="I34" s="92"/>
      <c r="J34" s="3"/>
      <c r="K34" s="2"/>
    </row>
    <row r="35" spans="1:11" ht="12.75" hidden="1">
      <c r="A35" s="50"/>
      <c r="B35" s="54"/>
      <c r="C35" s="85"/>
      <c r="D35" s="50"/>
      <c r="E35" s="64"/>
      <c r="F35" s="50"/>
      <c r="G35" s="93"/>
      <c r="H35" s="90"/>
      <c r="I35" s="92"/>
      <c r="J35" s="3"/>
      <c r="K35" s="2"/>
    </row>
    <row r="36" spans="1:11" ht="25.5" customHeight="1">
      <c r="A36" s="53"/>
      <c r="B36" s="54" t="s">
        <v>120</v>
      </c>
      <c r="C36" s="85" t="s">
        <v>121</v>
      </c>
      <c r="D36" s="63" t="s">
        <v>122</v>
      </c>
      <c r="E36" s="64" t="s">
        <v>196</v>
      </c>
      <c r="F36" s="50" t="s">
        <v>256</v>
      </c>
      <c r="G36" s="93">
        <v>300</v>
      </c>
      <c r="H36" s="90">
        <v>38.3</v>
      </c>
      <c r="I36" s="92">
        <f aca="true" t="shared" si="1" ref="I36:I58">G36*H36</f>
        <v>11490</v>
      </c>
      <c r="J36" s="3"/>
      <c r="K36" s="2"/>
    </row>
    <row r="37" spans="1:11" ht="22.5">
      <c r="A37" s="50"/>
      <c r="B37" s="54" t="s">
        <v>123</v>
      </c>
      <c r="C37" s="80" t="s">
        <v>124</v>
      </c>
      <c r="D37" s="50"/>
      <c r="E37" s="64"/>
      <c r="F37" s="50"/>
      <c r="G37" s="93"/>
      <c r="H37" s="90"/>
      <c r="I37" s="92"/>
      <c r="J37" s="3"/>
      <c r="K37" s="2"/>
    </row>
    <row r="38" spans="1:11" ht="22.5">
      <c r="A38" s="50"/>
      <c r="B38" s="54" t="s">
        <v>125</v>
      </c>
      <c r="C38" s="85" t="s">
        <v>126</v>
      </c>
      <c r="D38" s="50" t="s">
        <v>127</v>
      </c>
      <c r="E38" s="64" t="s">
        <v>197</v>
      </c>
      <c r="F38" s="50" t="s">
        <v>14</v>
      </c>
      <c r="G38" s="93">
        <v>12</v>
      </c>
      <c r="H38" s="90">
        <v>18.6</v>
      </c>
      <c r="I38" s="92">
        <f t="shared" si="1"/>
        <v>223.20000000000002</v>
      </c>
      <c r="J38" s="3"/>
      <c r="K38" s="2"/>
    </row>
    <row r="39" spans="1:11" ht="21.75" customHeight="1" hidden="1">
      <c r="A39" s="50"/>
      <c r="B39" s="54"/>
      <c r="C39" s="85"/>
      <c r="D39" s="50"/>
      <c r="E39" s="64"/>
      <c r="F39" s="50"/>
      <c r="G39" s="93"/>
      <c r="H39" s="90"/>
      <c r="I39" s="92"/>
      <c r="J39" s="3"/>
      <c r="K39" s="2"/>
    </row>
    <row r="40" spans="1:11" ht="33.75">
      <c r="A40" s="50"/>
      <c r="B40" s="54" t="s">
        <v>24</v>
      </c>
      <c r="C40" s="85" t="s">
        <v>81</v>
      </c>
      <c r="D40" s="50" t="s">
        <v>25</v>
      </c>
      <c r="E40" s="64" t="s">
        <v>198</v>
      </c>
      <c r="F40" s="50" t="s">
        <v>253</v>
      </c>
      <c r="G40" s="93">
        <v>30</v>
      </c>
      <c r="H40" s="90">
        <v>104</v>
      </c>
      <c r="I40" s="92">
        <f t="shared" si="1"/>
        <v>3120</v>
      </c>
      <c r="J40" s="3"/>
      <c r="K40" s="2"/>
    </row>
    <row r="41" spans="1:11" ht="22.5">
      <c r="A41" s="50"/>
      <c r="B41" s="54" t="s">
        <v>26</v>
      </c>
      <c r="C41" s="85" t="s">
        <v>82</v>
      </c>
      <c r="D41" s="50" t="s">
        <v>27</v>
      </c>
      <c r="E41" s="64" t="s">
        <v>199</v>
      </c>
      <c r="F41" s="50" t="s">
        <v>55</v>
      </c>
      <c r="G41" s="93">
        <v>200</v>
      </c>
      <c r="H41" s="90">
        <v>1.15</v>
      </c>
      <c r="I41" s="92">
        <f t="shared" si="1"/>
        <v>229.99999999999997</v>
      </c>
      <c r="J41" s="3"/>
      <c r="K41" s="2"/>
    </row>
    <row r="42" spans="1:11" ht="22.5">
      <c r="A42" s="50"/>
      <c r="B42" s="54" t="s">
        <v>28</v>
      </c>
      <c r="C42" s="85" t="s">
        <v>83</v>
      </c>
      <c r="D42" s="50" t="s">
        <v>29</v>
      </c>
      <c r="E42" s="64" t="s">
        <v>200</v>
      </c>
      <c r="F42" s="50" t="s">
        <v>55</v>
      </c>
      <c r="G42" s="93">
        <v>200</v>
      </c>
      <c r="H42" s="90">
        <v>1.15</v>
      </c>
      <c r="I42" s="92">
        <f t="shared" si="1"/>
        <v>229.99999999999997</v>
      </c>
      <c r="J42" s="3"/>
      <c r="K42" s="2"/>
    </row>
    <row r="43" spans="1:11" ht="12.75" hidden="1">
      <c r="A43" s="50"/>
      <c r="B43" s="54"/>
      <c r="C43" s="85"/>
      <c r="D43" s="50"/>
      <c r="E43" s="64"/>
      <c r="F43" s="50"/>
      <c r="G43" s="93"/>
      <c r="H43" s="90"/>
      <c r="I43" s="92"/>
      <c r="J43" s="3"/>
      <c r="K43" s="2"/>
    </row>
    <row r="44" spans="1:11" ht="12.75">
      <c r="A44" s="50"/>
      <c r="B44" s="54" t="s">
        <v>128</v>
      </c>
      <c r="C44" s="85" t="s">
        <v>129</v>
      </c>
      <c r="D44" s="50" t="s">
        <v>130</v>
      </c>
      <c r="E44" s="64" t="s">
        <v>260</v>
      </c>
      <c r="F44" s="50" t="s">
        <v>14</v>
      </c>
      <c r="G44" s="93">
        <v>100</v>
      </c>
      <c r="H44" s="90">
        <v>9.6</v>
      </c>
      <c r="I44" s="92">
        <f t="shared" si="1"/>
        <v>960</v>
      </c>
      <c r="J44" s="3"/>
      <c r="K44" s="2"/>
    </row>
    <row r="45" spans="1:11" ht="13.5" customHeight="1">
      <c r="A45" s="50"/>
      <c r="B45" s="54" t="s">
        <v>293</v>
      </c>
      <c r="C45" s="81" t="s">
        <v>294</v>
      </c>
      <c r="D45" s="50"/>
      <c r="E45" s="64"/>
      <c r="F45" s="50"/>
      <c r="G45" s="93"/>
      <c r="H45" s="90"/>
      <c r="I45" s="92"/>
      <c r="J45" s="3"/>
      <c r="K45" s="2"/>
    </row>
    <row r="46" spans="1:11" ht="21.75" customHeight="1">
      <c r="A46" s="50"/>
      <c r="B46" s="54" t="s">
        <v>295</v>
      </c>
      <c r="C46" s="85" t="s">
        <v>296</v>
      </c>
      <c r="D46" s="50" t="s">
        <v>133</v>
      </c>
      <c r="E46" s="64" t="s">
        <v>299</v>
      </c>
      <c r="F46" s="50" t="s">
        <v>55</v>
      </c>
      <c r="G46" s="92">
        <v>1070</v>
      </c>
      <c r="H46" s="93">
        <v>2.7</v>
      </c>
      <c r="I46" s="92">
        <f>G46*H46</f>
        <v>2889</v>
      </c>
      <c r="J46" s="3"/>
      <c r="K46" s="2"/>
    </row>
    <row r="47" spans="1:11" ht="15" customHeight="1">
      <c r="A47" s="50"/>
      <c r="B47" s="54" t="s">
        <v>297</v>
      </c>
      <c r="C47" s="85" t="s">
        <v>298</v>
      </c>
      <c r="D47" s="50" t="s">
        <v>133</v>
      </c>
      <c r="E47" s="64" t="s">
        <v>201</v>
      </c>
      <c r="F47" s="50" t="s">
        <v>256</v>
      </c>
      <c r="G47" s="92">
        <v>540</v>
      </c>
      <c r="H47" s="93">
        <v>2.5</v>
      </c>
      <c r="I47" s="92">
        <f>G47*H47</f>
        <v>1350</v>
      </c>
      <c r="J47" s="3"/>
      <c r="K47" s="2"/>
    </row>
    <row r="48" spans="1:11" ht="12.75" customHeight="1">
      <c r="A48" s="50"/>
      <c r="B48" s="54" t="s">
        <v>131</v>
      </c>
      <c r="C48" s="85" t="s">
        <v>132</v>
      </c>
      <c r="D48" s="50" t="s">
        <v>133</v>
      </c>
      <c r="E48" s="64" t="s">
        <v>202</v>
      </c>
      <c r="F48" s="50" t="s">
        <v>253</v>
      </c>
      <c r="G48" s="93">
        <v>100</v>
      </c>
      <c r="H48" s="90">
        <v>18.25</v>
      </c>
      <c r="I48" s="92">
        <f>G48*H48</f>
        <v>1825</v>
      </c>
      <c r="J48" s="3"/>
      <c r="K48" s="2"/>
    </row>
    <row r="49" spans="1:11" ht="12.75">
      <c r="A49" s="50"/>
      <c r="B49" s="54" t="s">
        <v>134</v>
      </c>
      <c r="C49" s="85" t="s">
        <v>135</v>
      </c>
      <c r="D49" s="50" t="s">
        <v>136</v>
      </c>
      <c r="E49" s="64" t="s">
        <v>203</v>
      </c>
      <c r="F49" s="50" t="s">
        <v>14</v>
      </c>
      <c r="G49" s="93">
        <v>50</v>
      </c>
      <c r="H49" s="90">
        <v>13.1</v>
      </c>
      <c r="I49" s="92">
        <f t="shared" si="1"/>
        <v>655</v>
      </c>
      <c r="J49" s="3"/>
      <c r="K49" s="2"/>
    </row>
    <row r="50" spans="1:11" ht="22.5">
      <c r="A50" s="50"/>
      <c r="B50" s="54" t="s">
        <v>137</v>
      </c>
      <c r="C50" s="85" t="s">
        <v>138</v>
      </c>
      <c r="D50" s="50" t="s">
        <v>139</v>
      </c>
      <c r="E50" s="64" t="s">
        <v>249</v>
      </c>
      <c r="F50" s="50" t="s">
        <v>55</v>
      </c>
      <c r="G50" s="93">
        <v>300</v>
      </c>
      <c r="H50" s="90">
        <v>1.45</v>
      </c>
      <c r="I50" s="92">
        <f t="shared" si="1"/>
        <v>435</v>
      </c>
      <c r="J50" s="3"/>
      <c r="K50" s="2"/>
    </row>
    <row r="51" spans="1:11" ht="12.75">
      <c r="A51" s="50"/>
      <c r="B51" s="54" t="s">
        <v>140</v>
      </c>
      <c r="C51" s="85" t="s">
        <v>141</v>
      </c>
      <c r="D51" s="50" t="s">
        <v>136</v>
      </c>
      <c r="E51" s="64" t="s">
        <v>204</v>
      </c>
      <c r="F51" s="50" t="s">
        <v>31</v>
      </c>
      <c r="G51" s="93">
        <v>2</v>
      </c>
      <c r="H51" s="90">
        <v>131</v>
      </c>
      <c r="I51" s="92">
        <f t="shared" si="1"/>
        <v>262</v>
      </c>
      <c r="J51" s="3"/>
      <c r="K51" s="2"/>
    </row>
    <row r="52" spans="1:11" ht="12.75">
      <c r="A52" s="50"/>
      <c r="B52" s="54" t="s">
        <v>142</v>
      </c>
      <c r="C52" s="85" t="s">
        <v>143</v>
      </c>
      <c r="D52" s="50" t="s">
        <v>136</v>
      </c>
      <c r="E52" s="64" t="s">
        <v>205</v>
      </c>
      <c r="F52" s="50" t="s">
        <v>31</v>
      </c>
      <c r="G52" s="93">
        <v>2</v>
      </c>
      <c r="H52" s="90">
        <v>98.6</v>
      </c>
      <c r="I52" s="92">
        <f t="shared" si="1"/>
        <v>197.2</v>
      </c>
      <c r="J52" s="3"/>
      <c r="K52" s="2"/>
    </row>
    <row r="53" spans="1:11" ht="12.75" hidden="1">
      <c r="A53" s="50"/>
      <c r="B53" s="54"/>
      <c r="C53" s="85"/>
      <c r="D53" s="50"/>
      <c r="E53" s="64"/>
      <c r="F53" s="50"/>
      <c r="G53" s="93"/>
      <c r="H53" s="90"/>
      <c r="I53" s="92"/>
      <c r="J53" s="3"/>
      <c r="K53" s="2"/>
    </row>
    <row r="54" spans="1:11" ht="33.75">
      <c r="A54" s="50"/>
      <c r="B54" s="64" t="s">
        <v>144</v>
      </c>
      <c r="C54" s="84" t="s">
        <v>145</v>
      </c>
      <c r="D54" s="66"/>
      <c r="E54" s="64"/>
      <c r="F54" s="50"/>
      <c r="G54" s="93"/>
      <c r="H54" s="90"/>
      <c r="I54" s="92"/>
      <c r="J54" s="62"/>
      <c r="K54" s="2"/>
    </row>
    <row r="55" spans="1:11" ht="40.5">
      <c r="A55" s="50"/>
      <c r="B55" s="64" t="s">
        <v>146</v>
      </c>
      <c r="C55" s="84" t="s">
        <v>147</v>
      </c>
      <c r="D55" s="66" t="s">
        <v>148</v>
      </c>
      <c r="E55" s="64" t="s">
        <v>206</v>
      </c>
      <c r="F55" s="62" t="s">
        <v>31</v>
      </c>
      <c r="G55" s="93">
        <v>5</v>
      </c>
      <c r="H55" s="90">
        <v>82</v>
      </c>
      <c r="I55" s="92">
        <f t="shared" si="1"/>
        <v>410</v>
      </c>
      <c r="J55" s="62"/>
      <c r="K55" s="2"/>
    </row>
    <row r="56" spans="1:11" ht="28.5" customHeight="1">
      <c r="A56" s="50"/>
      <c r="B56" s="64" t="s">
        <v>149</v>
      </c>
      <c r="C56" s="84" t="s">
        <v>150</v>
      </c>
      <c r="D56" s="66" t="s">
        <v>148</v>
      </c>
      <c r="E56" s="64" t="s">
        <v>207</v>
      </c>
      <c r="F56" s="62" t="s">
        <v>31</v>
      </c>
      <c r="G56" s="93">
        <v>5</v>
      </c>
      <c r="H56" s="90">
        <v>30.9</v>
      </c>
      <c r="I56" s="92">
        <f t="shared" si="1"/>
        <v>154.5</v>
      </c>
      <c r="J56" s="62"/>
      <c r="K56" s="2"/>
    </row>
    <row r="57" spans="1:11" ht="36.75" customHeight="1">
      <c r="A57" s="50"/>
      <c r="B57" s="64" t="s">
        <v>235</v>
      </c>
      <c r="C57" s="84" t="s">
        <v>236</v>
      </c>
      <c r="D57" s="67"/>
      <c r="E57" s="64"/>
      <c r="F57" s="62"/>
      <c r="G57" s="93"/>
      <c r="H57" s="90"/>
      <c r="I57" s="92"/>
      <c r="J57" s="62"/>
      <c r="K57" s="2"/>
    </row>
    <row r="58" spans="1:11" ht="15.75" customHeight="1">
      <c r="A58" s="50"/>
      <c r="B58" s="64" t="s">
        <v>232</v>
      </c>
      <c r="C58" s="84" t="s">
        <v>233</v>
      </c>
      <c r="D58" s="65" t="s">
        <v>234</v>
      </c>
      <c r="E58" s="64" t="s">
        <v>208</v>
      </c>
      <c r="F58" s="62" t="s">
        <v>14</v>
      </c>
      <c r="G58" s="93">
        <v>20</v>
      </c>
      <c r="H58" s="99">
        <v>41.2</v>
      </c>
      <c r="I58" s="92">
        <f t="shared" si="1"/>
        <v>824</v>
      </c>
      <c r="J58" s="62"/>
      <c r="K58" s="2"/>
    </row>
    <row r="59" spans="1:11" ht="22.5" customHeight="1" hidden="1">
      <c r="A59" s="50"/>
      <c r="B59" s="64"/>
      <c r="C59" s="84"/>
      <c r="D59" s="67"/>
      <c r="E59" s="64"/>
      <c r="F59" s="50"/>
      <c r="G59" s="93"/>
      <c r="H59" s="90"/>
      <c r="I59" s="92"/>
      <c r="J59" s="62"/>
      <c r="K59" s="2"/>
    </row>
    <row r="60" spans="1:11" ht="12.75" hidden="1">
      <c r="A60" s="50"/>
      <c r="B60" s="64"/>
      <c r="C60" s="84"/>
      <c r="D60" s="62"/>
      <c r="E60" s="64"/>
      <c r="F60" s="62"/>
      <c r="G60" s="93"/>
      <c r="H60" s="90"/>
      <c r="I60" s="92"/>
      <c r="J60" s="62"/>
      <c r="K60" s="2"/>
    </row>
    <row r="61" spans="1:11" ht="12.75" hidden="1">
      <c r="A61" s="50"/>
      <c r="B61" s="64"/>
      <c r="C61" s="86"/>
      <c r="D61" s="62"/>
      <c r="E61" s="64"/>
      <c r="F61" s="50"/>
      <c r="G61" s="93"/>
      <c r="H61" s="90"/>
      <c r="I61" s="92"/>
      <c r="J61" s="62"/>
      <c r="K61" s="2"/>
    </row>
    <row r="62" spans="1:11" ht="12.75" hidden="1">
      <c r="A62" s="50"/>
      <c r="B62" s="64"/>
      <c r="C62" s="84"/>
      <c r="D62" s="68"/>
      <c r="E62" s="64"/>
      <c r="F62" s="50"/>
      <c r="G62" s="93"/>
      <c r="H62" s="90"/>
      <c r="I62" s="92"/>
      <c r="J62" s="62"/>
      <c r="K62" s="2"/>
    </row>
    <row r="63" spans="1:11" ht="9" customHeight="1" hidden="1">
      <c r="A63" s="50"/>
      <c r="B63" s="69"/>
      <c r="C63" s="72"/>
      <c r="D63" s="70"/>
      <c r="E63" s="73"/>
      <c r="F63" s="71"/>
      <c r="G63" s="74"/>
      <c r="H63" s="75"/>
      <c r="I63" s="76"/>
      <c r="J63" s="62"/>
      <c r="K63" s="2"/>
    </row>
    <row r="64" spans="1:11" s="126" customFormat="1" ht="12.75" customHeight="1">
      <c r="A64" s="50"/>
      <c r="B64" s="129"/>
      <c r="C64" s="130" t="s">
        <v>66</v>
      </c>
      <c r="D64" s="131"/>
      <c r="E64" s="131"/>
      <c r="F64" s="131"/>
      <c r="G64" s="132"/>
      <c r="H64" s="133"/>
      <c r="I64" s="134">
        <f>SUM(I32:I63)</f>
        <v>25965.4</v>
      </c>
      <c r="J64" s="135">
        <f>I64</f>
        <v>25965.4</v>
      </c>
      <c r="K64" s="121"/>
    </row>
    <row r="65" spans="1:11" ht="8.25" customHeight="1">
      <c r="A65" s="116"/>
      <c r="B65" s="19"/>
      <c r="C65" s="16"/>
      <c r="D65" s="15"/>
      <c r="E65" s="15"/>
      <c r="F65" s="15"/>
      <c r="G65" s="17"/>
      <c r="H65" s="18"/>
      <c r="I65" s="3"/>
      <c r="J65" s="3"/>
      <c r="K65" s="2"/>
    </row>
    <row r="66" spans="1:10" s="122" customFormat="1" ht="12">
      <c r="A66" s="50"/>
      <c r="B66" s="117"/>
      <c r="C66" s="118" t="s">
        <v>2</v>
      </c>
      <c r="D66" s="119"/>
      <c r="E66" s="119"/>
      <c r="F66" s="119"/>
      <c r="G66" s="127"/>
      <c r="H66" s="128"/>
      <c r="I66" s="120"/>
      <c r="J66" s="120"/>
    </row>
    <row r="67" spans="1:10" s="2" customFormat="1" ht="13.5">
      <c r="A67" s="50"/>
      <c r="B67" s="77" t="s">
        <v>257</v>
      </c>
      <c r="C67" s="80" t="s">
        <v>258</v>
      </c>
      <c r="D67" s="49" t="s">
        <v>259</v>
      </c>
      <c r="E67" s="64" t="s">
        <v>209</v>
      </c>
      <c r="F67" s="55" t="s">
        <v>253</v>
      </c>
      <c r="G67" s="57">
        <v>120</v>
      </c>
      <c r="H67" s="58">
        <v>17.2</v>
      </c>
      <c r="I67" s="79">
        <f>G67*H67</f>
        <v>2064</v>
      </c>
      <c r="J67" s="3"/>
    </row>
    <row r="68" spans="1:11" ht="13.5">
      <c r="A68" s="50"/>
      <c r="B68" s="78" t="s">
        <v>32</v>
      </c>
      <c r="C68" s="81" t="s">
        <v>33</v>
      </c>
      <c r="D68" s="51" t="s">
        <v>34</v>
      </c>
      <c r="E68" s="64" t="s">
        <v>210</v>
      </c>
      <c r="F68" s="55" t="s">
        <v>253</v>
      </c>
      <c r="G68" s="57">
        <v>80</v>
      </c>
      <c r="H68" s="58">
        <v>18.3</v>
      </c>
      <c r="I68" s="79">
        <f>G68*H68</f>
        <v>1464</v>
      </c>
      <c r="J68" s="3"/>
      <c r="K68" s="2"/>
    </row>
    <row r="69" spans="1:11" s="126" customFormat="1" ht="12.75" customHeight="1">
      <c r="A69" s="50"/>
      <c r="B69" s="123"/>
      <c r="C69" s="124" t="s">
        <v>67</v>
      </c>
      <c r="D69" s="55"/>
      <c r="E69" s="55"/>
      <c r="F69" s="55"/>
      <c r="G69" s="57"/>
      <c r="H69" s="58"/>
      <c r="I69" s="125">
        <f>SUM(I67:I68)</f>
        <v>3528</v>
      </c>
      <c r="J69" s="125">
        <f>I69</f>
        <v>3528</v>
      </c>
      <c r="K69" s="121"/>
    </row>
    <row r="70" spans="1:11" ht="8.25" customHeight="1">
      <c r="A70" s="116"/>
      <c r="B70" s="21"/>
      <c r="C70" s="16"/>
      <c r="D70" s="22"/>
      <c r="E70" s="22"/>
      <c r="F70" s="15"/>
      <c r="G70" s="17"/>
      <c r="H70" s="18"/>
      <c r="I70" s="3"/>
      <c r="J70" s="3"/>
      <c r="K70" s="2"/>
    </row>
    <row r="71" spans="1:10" s="122" customFormat="1" ht="12">
      <c r="A71" s="146"/>
      <c r="B71" s="117"/>
      <c r="C71" s="118" t="s">
        <v>3</v>
      </c>
      <c r="D71" s="119"/>
      <c r="E71" s="119"/>
      <c r="F71" s="119"/>
      <c r="G71" s="127"/>
      <c r="H71" s="128"/>
      <c r="I71" s="120"/>
      <c r="J71" s="120"/>
    </row>
    <row r="72" spans="1:11" ht="12.75">
      <c r="A72" s="50"/>
      <c r="B72" s="54" t="s">
        <v>35</v>
      </c>
      <c r="C72" s="110" t="s">
        <v>74</v>
      </c>
      <c r="D72" s="50" t="s">
        <v>75</v>
      </c>
      <c r="E72" s="64" t="s">
        <v>281</v>
      </c>
      <c r="F72" s="50" t="s">
        <v>14</v>
      </c>
      <c r="G72" s="89">
        <v>50</v>
      </c>
      <c r="H72" s="90">
        <v>1</v>
      </c>
      <c r="I72" s="91">
        <f aca="true" t="shared" si="2" ref="I72:I78">G72*H72</f>
        <v>50</v>
      </c>
      <c r="J72" s="3"/>
      <c r="K72" s="2"/>
    </row>
    <row r="73" spans="1:11" ht="22.5">
      <c r="A73" s="50"/>
      <c r="B73" s="77" t="s">
        <v>36</v>
      </c>
      <c r="C73" s="88" t="s">
        <v>264</v>
      </c>
      <c r="D73" s="50" t="s">
        <v>37</v>
      </c>
      <c r="E73" s="64" t="s">
        <v>282</v>
      </c>
      <c r="F73" s="50" t="s">
        <v>256</v>
      </c>
      <c r="G73" s="89">
        <v>2000</v>
      </c>
      <c r="H73" s="90">
        <v>1.15</v>
      </c>
      <c r="I73" s="91">
        <f t="shared" si="2"/>
        <v>2300</v>
      </c>
      <c r="J73" s="3"/>
      <c r="K73" s="2"/>
    </row>
    <row r="74" spans="1:11" ht="13.5">
      <c r="A74" s="50"/>
      <c r="B74" s="77" t="s">
        <v>38</v>
      </c>
      <c r="C74" s="88" t="s">
        <v>39</v>
      </c>
      <c r="D74" s="49" t="s">
        <v>40</v>
      </c>
      <c r="E74" s="64" t="s">
        <v>283</v>
      </c>
      <c r="F74" s="50" t="s">
        <v>256</v>
      </c>
      <c r="G74" s="89">
        <v>18500</v>
      </c>
      <c r="H74" s="90">
        <v>0.45</v>
      </c>
      <c r="I74" s="91">
        <f t="shared" si="2"/>
        <v>8325</v>
      </c>
      <c r="J74" s="3"/>
      <c r="K74" s="2"/>
    </row>
    <row r="75" spans="1:11" ht="15" customHeight="1">
      <c r="A75" s="50"/>
      <c r="B75" s="77" t="s">
        <v>104</v>
      </c>
      <c r="C75" s="88" t="s">
        <v>84</v>
      </c>
      <c r="D75" s="49" t="s">
        <v>41</v>
      </c>
      <c r="E75" s="64" t="s">
        <v>284</v>
      </c>
      <c r="F75" s="49" t="s">
        <v>5</v>
      </c>
      <c r="G75" s="89">
        <v>880</v>
      </c>
      <c r="H75" s="90">
        <v>89.57</v>
      </c>
      <c r="I75" s="91">
        <f t="shared" si="2"/>
        <v>78821.59999999999</v>
      </c>
      <c r="J75" s="3"/>
      <c r="K75" s="2"/>
    </row>
    <row r="76" spans="1:11" ht="21" customHeight="1">
      <c r="A76" s="50"/>
      <c r="B76" s="77" t="s">
        <v>151</v>
      </c>
      <c r="C76" s="88" t="s">
        <v>152</v>
      </c>
      <c r="D76" s="49" t="s">
        <v>41</v>
      </c>
      <c r="E76" s="64" t="s">
        <v>285</v>
      </c>
      <c r="F76" s="50" t="s">
        <v>55</v>
      </c>
      <c r="G76" s="89">
        <v>15000</v>
      </c>
      <c r="H76" s="90">
        <v>0.65</v>
      </c>
      <c r="I76" s="91">
        <f>G76*H76</f>
        <v>9750</v>
      </c>
      <c r="J76" s="3"/>
      <c r="K76" s="2"/>
    </row>
    <row r="77" spans="1:11" ht="36" customHeight="1">
      <c r="A77" s="50"/>
      <c r="B77" s="77" t="s">
        <v>266</v>
      </c>
      <c r="C77" s="88" t="s">
        <v>265</v>
      </c>
      <c r="D77" s="49" t="s">
        <v>41</v>
      </c>
      <c r="E77" s="64" t="s">
        <v>286</v>
      </c>
      <c r="F77" s="50" t="s">
        <v>256</v>
      </c>
      <c r="G77" s="89">
        <v>13000</v>
      </c>
      <c r="H77" s="90">
        <v>7.94</v>
      </c>
      <c r="I77" s="91">
        <f t="shared" si="2"/>
        <v>103220</v>
      </c>
      <c r="J77" s="3"/>
      <c r="K77" s="2"/>
    </row>
    <row r="78" spans="1:11" ht="32.25" customHeight="1">
      <c r="A78" s="50"/>
      <c r="B78" s="77" t="s">
        <v>268</v>
      </c>
      <c r="C78" s="88" t="s">
        <v>267</v>
      </c>
      <c r="D78" s="49" t="s">
        <v>41</v>
      </c>
      <c r="E78" s="64" t="s">
        <v>287</v>
      </c>
      <c r="F78" s="50" t="s">
        <v>256</v>
      </c>
      <c r="G78" s="89">
        <v>3600</v>
      </c>
      <c r="H78" s="90">
        <v>8.99</v>
      </c>
      <c r="I78" s="91">
        <f t="shared" si="2"/>
        <v>32364</v>
      </c>
      <c r="J78" s="3"/>
      <c r="K78" s="2"/>
    </row>
    <row r="79" spans="1:11" s="126" customFormat="1" ht="12.75">
      <c r="A79" s="46"/>
      <c r="B79" s="123"/>
      <c r="C79" s="124" t="s">
        <v>68</v>
      </c>
      <c r="D79" s="55"/>
      <c r="E79" s="55"/>
      <c r="F79" s="55"/>
      <c r="G79" s="57"/>
      <c r="H79" s="58"/>
      <c r="I79" s="125">
        <f>SUM(I72:I78)</f>
        <v>234830.59999999998</v>
      </c>
      <c r="J79" s="125">
        <f>I79</f>
        <v>234830.59999999998</v>
      </c>
      <c r="K79" s="121"/>
    </row>
    <row r="80" spans="1:11" ht="8.25" customHeight="1">
      <c r="A80" s="116"/>
      <c r="B80" s="21"/>
      <c r="C80" s="16"/>
      <c r="D80" s="22"/>
      <c r="E80" s="22"/>
      <c r="F80" s="15"/>
      <c r="G80" s="17"/>
      <c r="H80" s="18"/>
      <c r="I80" s="3"/>
      <c r="J80" s="3"/>
      <c r="K80" s="2"/>
    </row>
    <row r="81" spans="1:10" s="122" customFormat="1" ht="12.75">
      <c r="A81" s="46"/>
      <c r="B81" s="117"/>
      <c r="C81" s="118" t="s">
        <v>4</v>
      </c>
      <c r="D81" s="119"/>
      <c r="E81" s="119"/>
      <c r="F81" s="119"/>
      <c r="G81" s="127"/>
      <c r="H81" s="128"/>
      <c r="I81" s="120"/>
      <c r="J81" s="120"/>
    </row>
    <row r="82" spans="1:10" s="2" customFormat="1" ht="58.5" customHeight="1" hidden="1">
      <c r="A82" s="46"/>
      <c r="B82" s="77" t="s">
        <v>239</v>
      </c>
      <c r="C82" s="87" t="s">
        <v>240</v>
      </c>
      <c r="D82" s="15"/>
      <c r="E82" s="15"/>
      <c r="F82" s="15"/>
      <c r="G82" s="17"/>
      <c r="H82" s="18"/>
      <c r="I82" s="3"/>
      <c r="J82" s="3"/>
    </row>
    <row r="83" spans="1:10" s="2" customFormat="1" ht="58.5" customHeight="1">
      <c r="A83" s="46"/>
      <c r="B83" s="77" t="s">
        <v>239</v>
      </c>
      <c r="C83" s="85" t="s">
        <v>240</v>
      </c>
      <c r="D83" s="15"/>
      <c r="E83" s="15"/>
      <c r="F83" s="15"/>
      <c r="G83" s="17"/>
      <c r="H83" s="18"/>
      <c r="I83" s="3"/>
      <c r="J83" s="3"/>
    </row>
    <row r="84" spans="1:11" ht="24.75" customHeight="1">
      <c r="A84" s="46"/>
      <c r="B84" s="77" t="s">
        <v>61</v>
      </c>
      <c r="C84" s="88" t="s">
        <v>263</v>
      </c>
      <c r="D84" s="49" t="s">
        <v>42</v>
      </c>
      <c r="E84" s="61" t="s">
        <v>288</v>
      </c>
      <c r="F84" s="49" t="s">
        <v>14</v>
      </c>
      <c r="G84" s="93">
        <v>300</v>
      </c>
      <c r="H84" s="90">
        <v>45</v>
      </c>
      <c r="I84" s="92">
        <f>G84*H84</f>
        <v>13500</v>
      </c>
      <c r="J84" s="3"/>
      <c r="K84" s="2"/>
    </row>
    <row r="85" spans="1:11" ht="56.25" customHeight="1" hidden="1">
      <c r="A85" s="46"/>
      <c r="B85" s="77"/>
      <c r="C85" s="85"/>
      <c r="D85" s="49"/>
      <c r="E85" s="61"/>
      <c r="F85" s="49"/>
      <c r="G85" s="93"/>
      <c r="H85" s="90"/>
      <c r="I85" s="92"/>
      <c r="J85" s="3"/>
      <c r="K85" s="2"/>
    </row>
    <row r="86" spans="1:11" ht="23.25" customHeight="1" hidden="1">
      <c r="A86" s="46"/>
      <c r="B86" s="77"/>
      <c r="C86" s="88"/>
      <c r="D86" s="49"/>
      <c r="E86" s="61"/>
      <c r="F86" s="49"/>
      <c r="G86" s="93"/>
      <c r="H86" s="90"/>
      <c r="I86" s="92"/>
      <c r="J86" s="3"/>
      <c r="K86" s="2"/>
    </row>
    <row r="87" spans="1:10" s="2" customFormat="1" ht="32.25" customHeight="1">
      <c r="A87" s="46"/>
      <c r="B87" s="77" t="s">
        <v>237</v>
      </c>
      <c r="C87" s="100" t="s">
        <v>238</v>
      </c>
      <c r="D87" s="49"/>
      <c r="E87" s="61"/>
      <c r="F87" s="49"/>
      <c r="G87" s="93"/>
      <c r="H87" s="90"/>
      <c r="I87" s="92"/>
      <c r="J87" s="3"/>
    </row>
    <row r="88" spans="1:11" ht="35.25" customHeight="1">
      <c r="A88" s="46"/>
      <c r="B88" s="77" t="s">
        <v>77</v>
      </c>
      <c r="C88" s="100" t="s">
        <v>78</v>
      </c>
      <c r="D88" s="49" t="s">
        <v>42</v>
      </c>
      <c r="E88" s="61" t="s">
        <v>211</v>
      </c>
      <c r="F88" s="50" t="s">
        <v>14</v>
      </c>
      <c r="G88" s="93">
        <v>80</v>
      </c>
      <c r="H88" s="90">
        <v>125</v>
      </c>
      <c r="I88" s="92">
        <f aca="true" t="shared" si="3" ref="I88:I117">G88*H88</f>
        <v>10000</v>
      </c>
      <c r="J88" s="3"/>
      <c r="K88" s="2"/>
    </row>
    <row r="89" spans="1:10" s="2" customFormat="1" ht="42" customHeight="1">
      <c r="A89" s="46"/>
      <c r="B89" s="77" t="s">
        <v>241</v>
      </c>
      <c r="C89" s="100" t="s">
        <v>242</v>
      </c>
      <c r="D89" s="49"/>
      <c r="E89" s="61"/>
      <c r="F89" s="50"/>
      <c r="G89" s="93"/>
      <c r="H89" s="99"/>
      <c r="I89" s="92"/>
      <c r="J89" s="3"/>
    </row>
    <row r="90" spans="1:11" ht="23.25" customHeight="1">
      <c r="A90" s="46"/>
      <c r="B90" s="77" t="s">
        <v>243</v>
      </c>
      <c r="C90" s="100" t="s">
        <v>244</v>
      </c>
      <c r="D90" s="49" t="s">
        <v>42</v>
      </c>
      <c r="E90" s="61" t="s">
        <v>212</v>
      </c>
      <c r="F90" s="50" t="s">
        <v>14</v>
      </c>
      <c r="G90" s="93">
        <v>40</v>
      </c>
      <c r="H90" s="99">
        <v>100</v>
      </c>
      <c r="I90" s="92">
        <f>G90*H90</f>
        <v>4000</v>
      </c>
      <c r="J90" s="3"/>
      <c r="K90" s="2"/>
    </row>
    <row r="91" spans="1:10" s="2" customFormat="1" ht="42" customHeight="1">
      <c r="A91" s="46"/>
      <c r="B91" s="77" t="s">
        <v>245</v>
      </c>
      <c r="C91" s="100" t="s">
        <v>246</v>
      </c>
      <c r="D91" s="49"/>
      <c r="E91" s="50"/>
      <c r="F91" s="50"/>
      <c r="G91" s="93"/>
      <c r="H91" s="99"/>
      <c r="I91" s="92"/>
      <c r="J91" s="3"/>
    </row>
    <row r="92" spans="1:11" ht="45.75" customHeight="1">
      <c r="A92" s="46"/>
      <c r="B92" s="77" t="s">
        <v>73</v>
      </c>
      <c r="C92" s="88" t="s">
        <v>291</v>
      </c>
      <c r="D92" s="49" t="s">
        <v>42</v>
      </c>
      <c r="E92" s="61" t="s">
        <v>213</v>
      </c>
      <c r="F92" s="49" t="s">
        <v>14</v>
      </c>
      <c r="G92" s="93">
        <v>40</v>
      </c>
      <c r="H92" s="90">
        <v>60</v>
      </c>
      <c r="I92" s="92">
        <f t="shared" si="3"/>
        <v>2400</v>
      </c>
      <c r="J92" s="3"/>
      <c r="K92" s="2"/>
    </row>
    <row r="93" spans="1:11" ht="34.5" customHeight="1">
      <c r="A93" s="46"/>
      <c r="B93" s="77" t="s">
        <v>153</v>
      </c>
      <c r="C93" s="100" t="s">
        <v>154</v>
      </c>
      <c r="D93" s="49" t="s">
        <v>261</v>
      </c>
      <c r="E93" s="61" t="s">
        <v>214</v>
      </c>
      <c r="F93" s="50" t="s">
        <v>14</v>
      </c>
      <c r="G93" s="93">
        <v>100</v>
      </c>
      <c r="H93" s="90">
        <v>2.9</v>
      </c>
      <c r="I93" s="92">
        <f t="shared" si="3"/>
        <v>290</v>
      </c>
      <c r="J93" s="3"/>
      <c r="K93" s="2"/>
    </row>
    <row r="94" spans="1:11" ht="21.75" customHeight="1">
      <c r="A94" s="46"/>
      <c r="B94" s="77" t="s">
        <v>155</v>
      </c>
      <c r="C94" s="100" t="s">
        <v>156</v>
      </c>
      <c r="D94" s="49" t="s">
        <v>23</v>
      </c>
      <c r="E94" s="61" t="s">
        <v>215</v>
      </c>
      <c r="F94" s="49" t="s">
        <v>14</v>
      </c>
      <c r="G94" s="93">
        <v>300</v>
      </c>
      <c r="H94" s="102">
        <v>2.5</v>
      </c>
      <c r="I94" s="92">
        <f t="shared" si="3"/>
        <v>750</v>
      </c>
      <c r="J94" s="3"/>
      <c r="K94" s="2"/>
    </row>
    <row r="95" spans="1:11" ht="16.5" customHeight="1">
      <c r="A95" s="46"/>
      <c r="B95" s="77" t="s">
        <v>157</v>
      </c>
      <c r="C95" s="100" t="s">
        <v>158</v>
      </c>
      <c r="D95" s="49" t="s">
        <v>23</v>
      </c>
      <c r="E95" s="61" t="s">
        <v>216</v>
      </c>
      <c r="F95" s="49" t="s">
        <v>14</v>
      </c>
      <c r="G95" s="93">
        <v>40</v>
      </c>
      <c r="H95" s="102">
        <v>17.3</v>
      </c>
      <c r="I95" s="92">
        <f t="shared" si="3"/>
        <v>692</v>
      </c>
      <c r="J95" s="3"/>
      <c r="K95" s="2"/>
    </row>
    <row r="96" spans="1:11" ht="21" customHeight="1">
      <c r="A96" s="46"/>
      <c r="B96" s="77" t="s">
        <v>159</v>
      </c>
      <c r="C96" s="88" t="s">
        <v>160</v>
      </c>
      <c r="D96" s="49" t="s">
        <v>261</v>
      </c>
      <c r="E96" s="61" t="s">
        <v>289</v>
      </c>
      <c r="F96" s="49" t="s">
        <v>31</v>
      </c>
      <c r="G96" s="93">
        <v>50</v>
      </c>
      <c r="H96" s="90">
        <v>25.5</v>
      </c>
      <c r="I96" s="92">
        <f t="shared" si="3"/>
        <v>1275</v>
      </c>
      <c r="J96" s="3"/>
      <c r="K96" s="2"/>
    </row>
    <row r="97" spans="1:11" ht="44.25" customHeight="1">
      <c r="A97" s="46"/>
      <c r="B97" s="77" t="s">
        <v>161</v>
      </c>
      <c r="C97" s="88" t="s">
        <v>162</v>
      </c>
      <c r="D97" s="49" t="s">
        <v>261</v>
      </c>
      <c r="E97" s="61" t="s">
        <v>217</v>
      </c>
      <c r="F97" s="49" t="s">
        <v>14</v>
      </c>
      <c r="G97" s="93">
        <v>300</v>
      </c>
      <c r="H97" s="90">
        <v>10</v>
      </c>
      <c r="I97" s="92">
        <f t="shared" si="3"/>
        <v>3000</v>
      </c>
      <c r="J97" s="3"/>
      <c r="K97" s="2"/>
    </row>
    <row r="98" spans="1:11" ht="14.25" customHeight="1">
      <c r="A98" s="46"/>
      <c r="B98" s="77" t="s">
        <v>163</v>
      </c>
      <c r="C98" s="100" t="s">
        <v>164</v>
      </c>
      <c r="D98" s="49" t="s">
        <v>42</v>
      </c>
      <c r="E98" s="61" t="s">
        <v>218</v>
      </c>
      <c r="F98" s="49" t="s">
        <v>14</v>
      </c>
      <c r="G98" s="93">
        <v>100</v>
      </c>
      <c r="H98" s="90">
        <v>12.05</v>
      </c>
      <c r="I98" s="92">
        <f t="shared" si="3"/>
        <v>1205</v>
      </c>
      <c r="J98" s="3"/>
      <c r="K98" s="2"/>
    </row>
    <row r="99" spans="1:11" ht="12" customHeight="1">
      <c r="A99" s="46"/>
      <c r="B99" s="77" t="s">
        <v>165</v>
      </c>
      <c r="C99" s="100" t="s">
        <v>166</v>
      </c>
      <c r="D99" s="49" t="s">
        <v>167</v>
      </c>
      <c r="E99" s="61" t="s">
        <v>219</v>
      </c>
      <c r="F99" s="49" t="s">
        <v>55</v>
      </c>
      <c r="G99" s="93">
        <v>500</v>
      </c>
      <c r="H99" s="90">
        <v>2.7</v>
      </c>
      <c r="I99" s="92">
        <f t="shared" si="3"/>
        <v>1350</v>
      </c>
      <c r="J99" s="3"/>
      <c r="K99" s="2"/>
    </row>
    <row r="100" spans="1:11" ht="15" customHeight="1">
      <c r="A100" s="46"/>
      <c r="B100" s="77" t="s">
        <v>43</v>
      </c>
      <c r="C100" s="88" t="s">
        <v>85</v>
      </c>
      <c r="D100" s="49" t="s">
        <v>30</v>
      </c>
      <c r="E100" s="61" t="s">
        <v>220</v>
      </c>
      <c r="F100" s="49" t="s">
        <v>31</v>
      </c>
      <c r="G100" s="93">
        <v>50</v>
      </c>
      <c r="H100" s="90">
        <v>11.5</v>
      </c>
      <c r="I100" s="92">
        <f t="shared" si="3"/>
        <v>575</v>
      </c>
      <c r="J100" s="3"/>
      <c r="K100" s="2"/>
    </row>
    <row r="101" spans="1:10" s="2" customFormat="1" ht="13.5" customHeight="1">
      <c r="A101" s="46"/>
      <c r="B101" s="77" t="s">
        <v>44</v>
      </c>
      <c r="C101" s="88" t="s">
        <v>88</v>
      </c>
      <c r="D101" s="49"/>
      <c r="E101" s="61"/>
      <c r="F101" s="49"/>
      <c r="G101" s="93"/>
      <c r="H101" s="90"/>
      <c r="I101" s="92"/>
      <c r="J101" s="3"/>
    </row>
    <row r="102" spans="1:11" ht="32.25" customHeight="1">
      <c r="A102" s="46"/>
      <c r="B102" s="77" t="s">
        <v>46</v>
      </c>
      <c r="C102" s="100" t="s">
        <v>94</v>
      </c>
      <c r="D102" s="49" t="s">
        <v>45</v>
      </c>
      <c r="E102" s="61" t="s">
        <v>221</v>
      </c>
      <c r="F102" s="50" t="s">
        <v>256</v>
      </c>
      <c r="G102" s="93">
        <v>30</v>
      </c>
      <c r="H102" s="90">
        <v>133</v>
      </c>
      <c r="I102" s="92">
        <f t="shared" si="3"/>
        <v>3990</v>
      </c>
      <c r="J102" s="3"/>
      <c r="K102" s="2"/>
    </row>
    <row r="103" spans="1:11" ht="24" customHeight="1">
      <c r="A103" s="46"/>
      <c r="B103" s="77" t="s">
        <v>47</v>
      </c>
      <c r="C103" s="100" t="s">
        <v>93</v>
      </c>
      <c r="D103" s="49" t="s">
        <v>45</v>
      </c>
      <c r="E103" s="61" t="s">
        <v>222</v>
      </c>
      <c r="F103" s="49" t="s">
        <v>31</v>
      </c>
      <c r="G103" s="93">
        <v>30</v>
      </c>
      <c r="H103" s="90">
        <v>53.7</v>
      </c>
      <c r="I103" s="92">
        <f t="shared" si="3"/>
        <v>1611</v>
      </c>
      <c r="J103" s="3"/>
      <c r="K103" s="2"/>
    </row>
    <row r="104" spans="1:11" ht="13.5" customHeight="1">
      <c r="A104" s="46"/>
      <c r="B104" s="77" t="s">
        <v>48</v>
      </c>
      <c r="C104" s="100" t="s">
        <v>86</v>
      </c>
      <c r="D104" s="49" t="s">
        <v>45</v>
      </c>
      <c r="E104" s="61" t="s">
        <v>223</v>
      </c>
      <c r="F104" s="49" t="s">
        <v>31</v>
      </c>
      <c r="G104" s="93">
        <v>30</v>
      </c>
      <c r="H104" s="90">
        <v>53.7</v>
      </c>
      <c r="I104" s="92">
        <f t="shared" si="3"/>
        <v>1611</v>
      </c>
      <c r="J104" s="3"/>
      <c r="K104" s="2"/>
    </row>
    <row r="105" spans="1:11" ht="22.5">
      <c r="A105" s="46"/>
      <c r="B105" s="77" t="s">
        <v>49</v>
      </c>
      <c r="C105" s="100" t="s">
        <v>87</v>
      </c>
      <c r="D105" s="49" t="s">
        <v>42</v>
      </c>
      <c r="E105" s="61" t="s">
        <v>224</v>
      </c>
      <c r="F105" s="49" t="s">
        <v>31</v>
      </c>
      <c r="G105" s="93">
        <v>70</v>
      </c>
      <c r="H105" s="90">
        <v>49.3</v>
      </c>
      <c r="I105" s="92">
        <f t="shared" si="3"/>
        <v>3451</v>
      </c>
      <c r="J105" s="3"/>
      <c r="K105" s="2"/>
    </row>
    <row r="106" spans="1:11" ht="22.5" customHeight="1">
      <c r="A106" s="46"/>
      <c r="B106" s="77" t="s">
        <v>170</v>
      </c>
      <c r="C106" s="100" t="s">
        <v>171</v>
      </c>
      <c r="D106" s="49" t="s">
        <v>172</v>
      </c>
      <c r="E106" s="61" t="s">
        <v>225</v>
      </c>
      <c r="F106" s="49" t="s">
        <v>31</v>
      </c>
      <c r="G106" s="93">
        <v>50</v>
      </c>
      <c r="H106" s="90">
        <v>4.9</v>
      </c>
      <c r="I106" s="92">
        <f t="shared" si="3"/>
        <v>245.00000000000003</v>
      </c>
      <c r="J106" s="34"/>
      <c r="K106" s="2"/>
    </row>
    <row r="107" spans="1:11" ht="24" customHeight="1">
      <c r="A107" s="46"/>
      <c r="B107" s="77" t="s">
        <v>168</v>
      </c>
      <c r="C107" s="88" t="s">
        <v>169</v>
      </c>
      <c r="D107" s="49" t="s">
        <v>42</v>
      </c>
      <c r="E107" s="64" t="s">
        <v>226</v>
      </c>
      <c r="F107" s="49" t="s">
        <v>31</v>
      </c>
      <c r="G107" s="93">
        <v>100</v>
      </c>
      <c r="H107" s="90">
        <v>2.1</v>
      </c>
      <c r="I107" s="92">
        <f t="shared" si="3"/>
        <v>210</v>
      </c>
      <c r="J107" s="34"/>
      <c r="K107" s="2"/>
    </row>
    <row r="108" spans="1:11" ht="22.5" customHeight="1">
      <c r="A108" s="46"/>
      <c r="B108" s="77" t="s">
        <v>50</v>
      </c>
      <c r="C108" s="88" t="s">
        <v>51</v>
      </c>
      <c r="D108" s="49" t="s">
        <v>52</v>
      </c>
      <c r="E108" s="64" t="s">
        <v>227</v>
      </c>
      <c r="F108" s="49" t="s">
        <v>247</v>
      </c>
      <c r="G108" s="93">
        <v>10</v>
      </c>
      <c r="H108" s="90">
        <v>43.8</v>
      </c>
      <c r="I108" s="92">
        <f t="shared" si="3"/>
        <v>438</v>
      </c>
      <c r="J108" s="3"/>
      <c r="K108" s="2"/>
    </row>
    <row r="109" spans="1:11" ht="23.25" customHeight="1">
      <c r="A109" s="46"/>
      <c r="B109" s="77" t="s">
        <v>53</v>
      </c>
      <c r="C109" s="88" t="s">
        <v>102</v>
      </c>
      <c r="D109" s="49" t="s">
        <v>54</v>
      </c>
      <c r="E109" s="64" t="s">
        <v>228</v>
      </c>
      <c r="F109" s="50" t="s">
        <v>256</v>
      </c>
      <c r="G109" s="93">
        <v>14100</v>
      </c>
      <c r="H109" s="90">
        <v>3.8</v>
      </c>
      <c r="I109" s="92">
        <f t="shared" si="3"/>
        <v>53580</v>
      </c>
      <c r="J109" s="3"/>
      <c r="K109" s="2"/>
    </row>
    <row r="110" spans="1:11" ht="12.75" hidden="1">
      <c r="A110" s="46"/>
      <c r="B110" s="77"/>
      <c r="C110" s="100"/>
      <c r="D110" s="49"/>
      <c r="E110" s="61"/>
      <c r="F110" s="49"/>
      <c r="G110" s="93"/>
      <c r="H110" s="90"/>
      <c r="I110" s="92"/>
      <c r="J110" s="3"/>
      <c r="K110" s="2"/>
    </row>
    <row r="111" spans="1:11" ht="12.75" hidden="1">
      <c r="A111" s="46"/>
      <c r="B111" s="77"/>
      <c r="C111" s="100"/>
      <c r="D111" s="49"/>
      <c r="E111" s="61" t="s">
        <v>227</v>
      </c>
      <c r="F111" s="50"/>
      <c r="G111" s="93"/>
      <c r="H111" s="90"/>
      <c r="I111" s="92"/>
      <c r="J111" s="3"/>
      <c r="K111" s="2"/>
    </row>
    <row r="112" spans="1:11" ht="12.75" hidden="1">
      <c r="A112" s="46"/>
      <c r="B112" s="77"/>
      <c r="C112" s="100"/>
      <c r="D112" s="49"/>
      <c r="E112" s="61" t="s">
        <v>228</v>
      </c>
      <c r="F112" s="50"/>
      <c r="G112" s="93"/>
      <c r="H112" s="90"/>
      <c r="I112" s="92"/>
      <c r="J112" s="3"/>
      <c r="K112" s="2"/>
    </row>
    <row r="113" spans="1:11" ht="12.75">
      <c r="A113" s="46"/>
      <c r="B113" s="77" t="s">
        <v>173</v>
      </c>
      <c r="C113" s="100" t="s">
        <v>174</v>
      </c>
      <c r="D113" s="49" t="s">
        <v>16</v>
      </c>
      <c r="E113" s="61" t="s">
        <v>229</v>
      </c>
      <c r="F113" s="49" t="s">
        <v>175</v>
      </c>
      <c r="G113" s="93">
        <v>20</v>
      </c>
      <c r="H113" s="90">
        <v>40</v>
      </c>
      <c r="I113" s="92">
        <f t="shared" si="3"/>
        <v>800</v>
      </c>
      <c r="J113" s="3"/>
      <c r="K113" s="2"/>
    </row>
    <row r="114" spans="1:11" ht="33.75">
      <c r="A114" s="46"/>
      <c r="B114" s="77" t="s">
        <v>177</v>
      </c>
      <c r="C114" s="100" t="s">
        <v>176</v>
      </c>
      <c r="D114" s="49" t="s">
        <v>178</v>
      </c>
      <c r="E114" s="61" t="s">
        <v>230</v>
      </c>
      <c r="F114" s="49" t="s">
        <v>175</v>
      </c>
      <c r="G114" s="93">
        <v>70</v>
      </c>
      <c r="H114" s="90">
        <v>45</v>
      </c>
      <c r="I114" s="92">
        <f t="shared" si="3"/>
        <v>3150</v>
      </c>
      <c r="J114" s="3"/>
      <c r="K114" s="2"/>
    </row>
    <row r="115" spans="1:11" ht="33.75">
      <c r="A115" s="46"/>
      <c r="B115" s="77" t="s">
        <v>179</v>
      </c>
      <c r="C115" s="100" t="s">
        <v>180</v>
      </c>
      <c r="D115" s="49" t="s">
        <v>178</v>
      </c>
      <c r="E115" s="61" t="s">
        <v>231</v>
      </c>
      <c r="F115" s="49" t="s">
        <v>175</v>
      </c>
      <c r="G115" s="93">
        <v>35</v>
      </c>
      <c r="H115" s="90">
        <v>25</v>
      </c>
      <c r="I115" s="92">
        <f t="shared" si="3"/>
        <v>875</v>
      </c>
      <c r="J115" s="3"/>
      <c r="K115" s="2"/>
    </row>
    <row r="116" spans="1:11" ht="22.5">
      <c r="A116" s="46"/>
      <c r="B116" s="77" t="s">
        <v>181</v>
      </c>
      <c r="C116" s="100" t="s">
        <v>248</v>
      </c>
      <c r="D116" s="49" t="s">
        <v>182</v>
      </c>
      <c r="E116" s="61" t="s">
        <v>300</v>
      </c>
      <c r="F116" s="49" t="s">
        <v>31</v>
      </c>
      <c r="G116" s="93">
        <v>10</v>
      </c>
      <c r="H116" s="90">
        <v>7.2</v>
      </c>
      <c r="I116" s="92">
        <f t="shared" si="3"/>
        <v>72</v>
      </c>
      <c r="J116" s="3"/>
      <c r="K116" s="2"/>
    </row>
    <row r="117" spans="1:11" ht="22.5">
      <c r="A117" s="46"/>
      <c r="B117" s="77" t="s">
        <v>183</v>
      </c>
      <c r="C117" s="100" t="s">
        <v>184</v>
      </c>
      <c r="D117" s="49" t="s">
        <v>182</v>
      </c>
      <c r="E117" s="61" t="s">
        <v>301</v>
      </c>
      <c r="F117" s="50" t="s">
        <v>31</v>
      </c>
      <c r="G117" s="93">
        <v>10</v>
      </c>
      <c r="H117" s="90">
        <v>25</v>
      </c>
      <c r="I117" s="92">
        <f t="shared" si="3"/>
        <v>250</v>
      </c>
      <c r="J117" s="3"/>
      <c r="K117" s="2"/>
    </row>
    <row r="118" spans="1:11" ht="12.75" hidden="1">
      <c r="A118" s="46"/>
      <c r="B118" s="77"/>
      <c r="C118" s="100"/>
      <c r="D118" s="49"/>
      <c r="E118" s="61"/>
      <c r="F118" s="50"/>
      <c r="G118" s="93"/>
      <c r="H118" s="90"/>
      <c r="I118" s="92"/>
      <c r="J118" s="3"/>
      <c r="K118" s="2"/>
    </row>
    <row r="119" spans="1:11" s="126" customFormat="1" ht="16.5" customHeight="1">
      <c r="A119" s="50"/>
      <c r="B119" s="55"/>
      <c r="C119" s="124" t="s">
        <v>262</v>
      </c>
      <c r="D119" s="50"/>
      <c r="E119" s="50"/>
      <c r="F119" s="50"/>
      <c r="G119" s="57"/>
      <c r="H119" s="58"/>
      <c r="I119" s="125">
        <f>SUM(I82:I118)</f>
        <v>109320</v>
      </c>
      <c r="J119" s="125">
        <f>I119</f>
        <v>109320</v>
      </c>
      <c r="K119" s="121"/>
    </row>
    <row r="120" spans="2:11" ht="6" customHeight="1" thickBot="1">
      <c r="B120" s="24"/>
      <c r="C120" s="25"/>
      <c r="D120" s="101"/>
      <c r="E120" s="101"/>
      <c r="F120" s="101"/>
      <c r="G120" s="35"/>
      <c r="H120" s="36"/>
      <c r="I120" s="36"/>
      <c r="J120" s="36"/>
      <c r="K120" s="2"/>
    </row>
    <row r="121" spans="1:11" s="126" customFormat="1" ht="15" customHeight="1" thickBot="1">
      <c r="A121" s="136"/>
      <c r="B121" s="137"/>
      <c r="C121" s="138"/>
      <c r="D121" s="151" t="s">
        <v>69</v>
      </c>
      <c r="E121" s="152"/>
      <c r="F121" s="152"/>
      <c r="G121" s="152"/>
      <c r="H121" s="152"/>
      <c r="I121" s="153"/>
      <c r="J121" s="139">
        <f>J119+J79+J69+J64+J29</f>
        <v>387827.5</v>
      </c>
      <c r="K121" s="121"/>
    </row>
    <row r="122" spans="1:11" s="126" customFormat="1" ht="15" customHeight="1" thickBot="1">
      <c r="A122" s="136"/>
      <c r="B122" s="137"/>
      <c r="C122" s="138"/>
      <c r="D122" s="148" t="s">
        <v>62</v>
      </c>
      <c r="E122" s="149"/>
      <c r="F122" s="149"/>
      <c r="G122" s="149"/>
      <c r="H122" s="149"/>
      <c r="I122" s="150"/>
      <c r="J122" s="140">
        <f>ROUND(J121*0.18,2)</f>
        <v>69808.95</v>
      </c>
      <c r="K122" s="121"/>
    </row>
    <row r="123" spans="1:11" s="126" customFormat="1" ht="15" customHeight="1" thickBot="1">
      <c r="A123" s="136"/>
      <c r="B123" s="137"/>
      <c r="C123" s="138"/>
      <c r="D123" s="151" t="s">
        <v>63</v>
      </c>
      <c r="E123" s="152"/>
      <c r="F123" s="152"/>
      <c r="G123" s="152"/>
      <c r="H123" s="152"/>
      <c r="I123" s="153"/>
      <c r="J123" s="139">
        <f>J121+J122</f>
        <v>457636.45</v>
      </c>
      <c r="K123" s="121"/>
    </row>
    <row r="124" spans="1:11" s="126" customFormat="1" ht="15" customHeight="1" thickBot="1">
      <c r="A124" s="136"/>
      <c r="B124" s="137"/>
      <c r="C124" s="138"/>
      <c r="D124" s="148" t="s">
        <v>185</v>
      </c>
      <c r="E124" s="149"/>
      <c r="F124" s="149"/>
      <c r="G124" s="149"/>
      <c r="H124" s="149"/>
      <c r="I124" s="150"/>
      <c r="J124" s="140">
        <f>ROUND(J123*0.15,2)</f>
        <v>68645.47</v>
      </c>
      <c r="K124" s="121"/>
    </row>
    <row r="125" spans="1:11" s="126" customFormat="1" ht="15" customHeight="1" thickBot="1">
      <c r="A125" s="136"/>
      <c r="B125" s="137"/>
      <c r="C125" s="138"/>
      <c r="D125" s="151" t="s">
        <v>70</v>
      </c>
      <c r="E125" s="152"/>
      <c r="F125" s="152"/>
      <c r="G125" s="152"/>
      <c r="H125" s="152"/>
      <c r="I125" s="153"/>
      <c r="J125" s="139">
        <f>J123+J124</f>
        <v>526281.92</v>
      </c>
      <c r="K125" s="121"/>
    </row>
    <row r="126" spans="1:11" s="126" customFormat="1" ht="15" customHeight="1" thickBot="1">
      <c r="A126" s="136"/>
      <c r="B126" s="137"/>
      <c r="C126" s="138"/>
      <c r="D126" s="148" t="s">
        <v>71</v>
      </c>
      <c r="E126" s="149"/>
      <c r="F126" s="149"/>
      <c r="G126" s="149"/>
      <c r="H126" s="149"/>
      <c r="I126" s="150"/>
      <c r="J126" s="140">
        <v>2173.36</v>
      </c>
      <c r="K126" s="121"/>
    </row>
    <row r="127" spans="1:11" s="126" customFormat="1" ht="13.5" customHeight="1" thickBot="1">
      <c r="A127" s="136"/>
      <c r="B127" s="137"/>
      <c r="C127" s="138"/>
      <c r="D127" s="151" t="s">
        <v>64</v>
      </c>
      <c r="E127" s="152"/>
      <c r="F127" s="152"/>
      <c r="G127" s="152"/>
      <c r="H127" s="152"/>
      <c r="I127" s="153"/>
      <c r="J127" s="139">
        <f>J125+J126</f>
        <v>528455.28</v>
      </c>
      <c r="K127" s="121"/>
    </row>
    <row r="128" spans="1:11" s="126" customFormat="1" ht="15" customHeight="1" thickBot="1">
      <c r="A128" s="136"/>
      <c r="B128" s="137"/>
      <c r="C128" s="138"/>
      <c r="D128" s="148" t="s">
        <v>72</v>
      </c>
      <c r="E128" s="149"/>
      <c r="F128" s="149"/>
      <c r="G128" s="149"/>
      <c r="H128" s="149"/>
      <c r="I128" s="150"/>
      <c r="J128" s="140">
        <f>J127*0.23</f>
        <v>121544.71440000001</v>
      </c>
      <c r="K128" s="121"/>
    </row>
    <row r="129" spans="1:11" s="126" customFormat="1" ht="15" customHeight="1" thickBot="1">
      <c r="A129" s="136"/>
      <c r="B129" s="137"/>
      <c r="C129" s="138"/>
      <c r="D129" s="151" t="s">
        <v>280</v>
      </c>
      <c r="E129" s="152"/>
      <c r="F129" s="152"/>
      <c r="G129" s="152"/>
      <c r="H129" s="152"/>
      <c r="I129" s="153"/>
      <c r="J129" s="139">
        <v>650000</v>
      </c>
      <c r="K129" s="121"/>
    </row>
    <row r="130" spans="2:11" ht="7.5" customHeight="1">
      <c r="B130" s="24"/>
      <c r="C130" s="25"/>
      <c r="D130" s="37"/>
      <c r="E130" s="37"/>
      <c r="F130" s="37"/>
      <c r="G130" s="37"/>
      <c r="H130" s="37"/>
      <c r="I130" s="37"/>
      <c r="J130" s="37"/>
      <c r="K130" s="2"/>
    </row>
    <row r="131" spans="2:11" ht="12.75" hidden="1">
      <c r="B131" s="24"/>
      <c r="C131" s="25"/>
      <c r="D131" s="37"/>
      <c r="E131" s="37"/>
      <c r="F131" s="37"/>
      <c r="G131" s="37"/>
      <c r="H131" s="37"/>
      <c r="I131" s="37"/>
      <c r="J131" s="37"/>
      <c r="K131" s="2"/>
    </row>
    <row r="132" spans="2:11" ht="9.75" customHeight="1">
      <c r="B132" s="24"/>
      <c r="C132" s="25"/>
      <c r="D132" s="37"/>
      <c r="E132" s="37"/>
      <c r="F132" s="37"/>
      <c r="G132" s="37"/>
      <c r="H132" s="37"/>
      <c r="I132" s="37"/>
      <c r="J132" s="37"/>
      <c r="K132" s="2"/>
    </row>
    <row r="133" spans="2:11" ht="12.75">
      <c r="B133" s="169" t="s">
        <v>95</v>
      </c>
      <c r="C133" s="169"/>
      <c r="D133" s="171" t="s">
        <v>96</v>
      </c>
      <c r="E133" s="171"/>
      <c r="F133" s="171"/>
      <c r="G133" s="171"/>
      <c r="H133" s="154" t="s">
        <v>97</v>
      </c>
      <c r="I133" s="155"/>
      <c r="J133" s="126"/>
      <c r="K133" s="2"/>
    </row>
    <row r="134" spans="2:11" ht="5.25" customHeight="1">
      <c r="B134" s="137"/>
      <c r="C134" s="138"/>
      <c r="D134" s="143"/>
      <c r="E134" s="143"/>
      <c r="F134" s="144"/>
      <c r="G134" s="144"/>
      <c r="H134" s="141"/>
      <c r="I134" s="142"/>
      <c r="J134" s="126"/>
      <c r="K134" s="2"/>
    </row>
    <row r="135" spans="2:11" ht="12.75">
      <c r="B135" s="137"/>
      <c r="C135" s="138"/>
      <c r="D135" s="171" t="s">
        <v>271</v>
      </c>
      <c r="E135" s="171"/>
      <c r="F135" s="171"/>
      <c r="G135" s="171"/>
      <c r="H135" s="144" t="s">
        <v>274</v>
      </c>
      <c r="I135" s="121"/>
      <c r="J135" s="126"/>
      <c r="K135" s="2"/>
    </row>
    <row r="136" spans="2:11" ht="12.75">
      <c r="B136" s="169" t="s">
        <v>302</v>
      </c>
      <c r="C136" s="169"/>
      <c r="D136" s="172" t="s">
        <v>303</v>
      </c>
      <c r="E136" s="172"/>
      <c r="F136" s="172"/>
      <c r="G136" s="172"/>
      <c r="H136" s="137" t="s">
        <v>292</v>
      </c>
      <c r="I136" s="145" t="s">
        <v>304</v>
      </c>
      <c r="J136" s="126"/>
      <c r="K136" s="2"/>
    </row>
    <row r="137" spans="2:11" ht="6.75" customHeight="1">
      <c r="B137" s="137"/>
      <c r="C137" s="138"/>
      <c r="D137" s="143"/>
      <c r="E137" s="143"/>
      <c r="F137" s="144"/>
      <c r="G137" s="144"/>
      <c r="H137" s="144"/>
      <c r="I137" s="121"/>
      <c r="J137" s="126"/>
      <c r="K137" s="2"/>
    </row>
    <row r="138" spans="2:11" ht="7.5" customHeight="1">
      <c r="B138" s="137"/>
      <c r="C138" s="138"/>
      <c r="D138" s="143"/>
      <c r="E138" s="143"/>
      <c r="F138" s="144"/>
      <c r="G138" s="144"/>
      <c r="H138" s="144"/>
      <c r="I138" s="121"/>
      <c r="J138" s="126"/>
      <c r="K138" s="2"/>
    </row>
    <row r="139" spans="2:11" ht="6.75" customHeight="1">
      <c r="B139" s="137"/>
      <c r="C139" s="138"/>
      <c r="D139" s="143"/>
      <c r="E139" s="143"/>
      <c r="F139" s="144"/>
      <c r="G139" s="144"/>
      <c r="H139" s="144"/>
      <c r="I139" s="121"/>
      <c r="J139" s="126"/>
      <c r="K139" s="2"/>
    </row>
    <row r="140" spans="2:11" ht="12.75">
      <c r="B140" s="169" t="s">
        <v>269</v>
      </c>
      <c r="C140" s="169"/>
      <c r="D140" s="143" t="s">
        <v>272</v>
      </c>
      <c r="E140" s="143"/>
      <c r="F140" s="144"/>
      <c r="G140" s="144"/>
      <c r="H140" s="143" t="s">
        <v>275</v>
      </c>
      <c r="I140" s="143"/>
      <c r="J140" s="144"/>
      <c r="K140" s="2"/>
    </row>
    <row r="141" spans="2:11" ht="12.75">
      <c r="B141" s="169" t="s">
        <v>270</v>
      </c>
      <c r="C141" s="169"/>
      <c r="D141" s="143" t="s">
        <v>273</v>
      </c>
      <c r="E141" s="143"/>
      <c r="F141" s="144"/>
      <c r="G141" s="144"/>
      <c r="H141" s="143" t="s">
        <v>98</v>
      </c>
      <c r="I141" s="143"/>
      <c r="J141" s="144"/>
      <c r="K141" s="2"/>
    </row>
    <row r="142" spans="2:11" ht="12.75">
      <c r="B142" s="24"/>
      <c r="C142" s="25"/>
      <c r="D142" s="26"/>
      <c r="E142" s="26"/>
      <c r="F142" s="26"/>
      <c r="G142" s="35"/>
      <c r="H142" s="36"/>
      <c r="I142" s="36"/>
      <c r="J142" s="36"/>
      <c r="K142" s="2"/>
    </row>
    <row r="143" spans="2:11" ht="12.75">
      <c r="B143" s="24"/>
      <c r="C143" s="25"/>
      <c r="D143" s="26"/>
      <c r="E143" s="26"/>
      <c r="F143" s="26"/>
      <c r="G143" s="35"/>
      <c r="H143" s="36"/>
      <c r="I143" s="36"/>
      <c r="J143" s="36"/>
      <c r="K143" s="2"/>
    </row>
    <row r="144" spans="2:11" ht="12.75">
      <c r="B144" s="24"/>
      <c r="C144" s="25"/>
      <c r="D144" s="26"/>
      <c r="E144" s="26"/>
      <c r="F144" s="26"/>
      <c r="G144" s="35"/>
      <c r="H144" s="36"/>
      <c r="I144" s="36"/>
      <c r="J144" s="36"/>
      <c r="K144" s="2"/>
    </row>
    <row r="145" spans="2:11" ht="12.75">
      <c r="B145" s="170"/>
      <c r="C145" s="170"/>
      <c r="D145" s="26"/>
      <c r="E145" s="26"/>
      <c r="F145" s="26"/>
      <c r="G145" s="35"/>
      <c r="H145" s="36"/>
      <c r="I145" s="36"/>
      <c r="J145" s="36"/>
      <c r="K145" s="2"/>
    </row>
    <row r="146" spans="2:11" ht="12.75">
      <c r="B146" s="170"/>
      <c r="C146" s="170"/>
      <c r="D146" s="26"/>
      <c r="E146" s="26"/>
      <c r="F146" s="26"/>
      <c r="G146" s="35"/>
      <c r="H146" s="36"/>
      <c r="I146" s="36"/>
      <c r="J146" s="36"/>
      <c r="K146" s="2"/>
    </row>
    <row r="147" spans="2:11" ht="12.75">
      <c r="B147" s="24"/>
      <c r="C147" s="25"/>
      <c r="D147" s="26"/>
      <c r="E147" s="26"/>
      <c r="F147" s="26"/>
      <c r="G147" s="35"/>
      <c r="H147" s="36"/>
      <c r="I147" s="36"/>
      <c r="J147" s="36"/>
      <c r="K147" s="2"/>
    </row>
    <row r="148" spans="2:11" ht="12.75">
      <c r="B148" s="24"/>
      <c r="C148" s="25"/>
      <c r="D148" s="26"/>
      <c r="E148" s="26"/>
      <c r="F148" s="26"/>
      <c r="G148" s="35"/>
      <c r="H148" s="36"/>
      <c r="I148" s="36"/>
      <c r="J148" s="36"/>
      <c r="K148" s="2"/>
    </row>
    <row r="149" spans="2:11" ht="12.75">
      <c r="B149" s="24"/>
      <c r="C149" s="25"/>
      <c r="D149" s="26"/>
      <c r="E149" s="26"/>
      <c r="F149" s="26"/>
      <c r="G149" s="35"/>
      <c r="H149" s="36"/>
      <c r="I149" s="36"/>
      <c r="J149" s="36"/>
      <c r="K149" s="2"/>
    </row>
    <row r="150" spans="2:11" ht="12.75">
      <c r="B150" s="24"/>
      <c r="C150" s="25"/>
      <c r="D150" s="26"/>
      <c r="E150" s="26"/>
      <c r="F150" s="26"/>
      <c r="G150" s="35"/>
      <c r="H150" s="36"/>
      <c r="I150" s="36"/>
      <c r="J150" s="36"/>
      <c r="K150" s="2"/>
    </row>
    <row r="151" spans="2:11" ht="12.75">
      <c r="B151" s="24"/>
      <c r="C151" s="25"/>
      <c r="D151" s="26"/>
      <c r="E151" s="26"/>
      <c r="F151" s="26"/>
      <c r="G151" s="35"/>
      <c r="H151" s="36"/>
      <c r="I151" s="36"/>
      <c r="J151" s="36"/>
      <c r="K151" s="2"/>
    </row>
    <row r="152" spans="2:11" ht="12.75">
      <c r="B152" s="24"/>
      <c r="C152" s="25"/>
      <c r="D152" s="26"/>
      <c r="E152" s="26"/>
      <c r="F152" s="26"/>
      <c r="G152" s="35"/>
      <c r="H152" s="36"/>
      <c r="I152" s="36"/>
      <c r="J152" s="36"/>
      <c r="K152" s="2"/>
    </row>
    <row r="153" spans="2:11" ht="12.75">
      <c r="B153" s="24"/>
      <c r="C153" s="25"/>
      <c r="D153" s="26"/>
      <c r="E153" s="26"/>
      <c r="F153" s="26"/>
      <c r="G153" s="35"/>
      <c r="H153" s="36"/>
      <c r="I153" s="36"/>
      <c r="J153" s="36"/>
      <c r="K153" s="2"/>
    </row>
    <row r="154" spans="2:11" ht="12.75">
      <c r="B154" s="24"/>
      <c r="C154" s="25"/>
      <c r="D154" s="26"/>
      <c r="E154" s="26"/>
      <c r="F154" s="26"/>
      <c r="G154" s="35"/>
      <c r="H154" s="36"/>
      <c r="I154" s="36"/>
      <c r="J154" s="36"/>
      <c r="K154" s="2"/>
    </row>
    <row r="155" spans="2:11" ht="12.75">
      <c r="B155" s="24"/>
      <c r="C155" s="25"/>
      <c r="D155" s="26"/>
      <c r="E155" s="26"/>
      <c r="F155" s="26"/>
      <c r="G155" s="35"/>
      <c r="H155" s="36"/>
      <c r="I155" s="36"/>
      <c r="J155" s="36"/>
      <c r="K155" s="2"/>
    </row>
    <row r="156" spans="2:11" ht="12.75">
      <c r="B156" s="24"/>
      <c r="C156" s="25"/>
      <c r="D156" s="26"/>
      <c r="E156" s="26"/>
      <c r="F156" s="26"/>
      <c r="G156" s="35"/>
      <c r="H156" s="36"/>
      <c r="I156" s="36"/>
      <c r="J156" s="36"/>
      <c r="K156" s="2"/>
    </row>
    <row r="157" spans="2:11" ht="12.75">
      <c r="B157" s="24"/>
      <c r="C157" s="25"/>
      <c r="D157" s="26"/>
      <c r="E157" s="26"/>
      <c r="F157" s="26"/>
      <c r="G157" s="35"/>
      <c r="H157" s="36"/>
      <c r="I157" s="36"/>
      <c r="J157" s="36"/>
      <c r="K157" s="2"/>
    </row>
    <row r="158" spans="2:11" ht="12.75">
      <c r="B158" s="24"/>
      <c r="C158" s="25"/>
      <c r="D158" s="26"/>
      <c r="E158" s="26"/>
      <c r="F158" s="26"/>
      <c r="G158" s="35"/>
      <c r="H158" s="36"/>
      <c r="I158" s="36"/>
      <c r="J158" s="36"/>
      <c r="K158" s="2"/>
    </row>
    <row r="159" spans="2:11" ht="12.75">
      <c r="B159" s="24"/>
      <c r="C159" s="25"/>
      <c r="D159" s="26"/>
      <c r="E159" s="26"/>
      <c r="F159" s="26"/>
      <c r="G159" s="35"/>
      <c r="H159" s="36"/>
      <c r="I159" s="36"/>
      <c r="J159" s="36"/>
      <c r="K159" s="2"/>
    </row>
    <row r="160" spans="2:11" ht="12.75">
      <c r="B160" s="24"/>
      <c r="C160" s="25"/>
      <c r="D160" s="26"/>
      <c r="E160" s="26"/>
      <c r="F160" s="26"/>
      <c r="G160" s="35"/>
      <c r="H160" s="36"/>
      <c r="I160" s="36"/>
      <c r="J160" s="36"/>
      <c r="K160" s="2"/>
    </row>
    <row r="161" spans="2:11" ht="12.75">
      <c r="B161" s="24"/>
      <c r="C161" s="25"/>
      <c r="D161" s="26"/>
      <c r="E161" s="26"/>
      <c r="F161" s="26"/>
      <c r="G161" s="35"/>
      <c r="H161" s="36"/>
      <c r="I161" s="36"/>
      <c r="J161" s="36"/>
      <c r="K161" s="2"/>
    </row>
    <row r="162" spans="2:11" ht="12.75">
      <c r="B162" s="24"/>
      <c r="C162" s="25"/>
      <c r="D162" s="26"/>
      <c r="E162" s="26"/>
      <c r="F162" s="26"/>
      <c r="G162" s="35"/>
      <c r="H162" s="36"/>
      <c r="I162" s="36"/>
      <c r="J162" s="36"/>
      <c r="K162" s="2"/>
    </row>
    <row r="163" spans="2:11" ht="12.75">
      <c r="B163" s="24"/>
      <c r="C163" s="25"/>
      <c r="D163" s="26"/>
      <c r="E163" s="26"/>
      <c r="F163" s="26"/>
      <c r="G163" s="35"/>
      <c r="H163" s="36"/>
      <c r="I163" s="36"/>
      <c r="J163" s="36"/>
      <c r="K163" s="2"/>
    </row>
    <row r="164" spans="2:11" ht="12.75">
      <c r="B164" s="24"/>
      <c r="C164" s="25"/>
      <c r="D164" s="26"/>
      <c r="E164" s="26"/>
      <c r="F164" s="26"/>
      <c r="G164" s="35"/>
      <c r="H164" s="36"/>
      <c r="I164" s="36"/>
      <c r="J164" s="36"/>
      <c r="K164" s="2"/>
    </row>
    <row r="165" spans="2:11" ht="12.75">
      <c r="B165" s="24"/>
      <c r="C165" s="25"/>
      <c r="D165" s="26"/>
      <c r="E165" s="26"/>
      <c r="F165" s="26"/>
      <c r="G165" s="35"/>
      <c r="H165" s="36"/>
      <c r="I165" s="36"/>
      <c r="J165" s="36"/>
      <c r="K165" s="2"/>
    </row>
    <row r="166" spans="2:11" ht="12.75">
      <c r="B166" s="24"/>
      <c r="C166" s="25"/>
      <c r="D166" s="26"/>
      <c r="E166" s="26"/>
      <c r="F166" s="26"/>
      <c r="G166" s="35"/>
      <c r="H166" s="36"/>
      <c r="I166" s="36"/>
      <c r="J166" s="36"/>
      <c r="K166" s="2"/>
    </row>
    <row r="167" spans="2:11" ht="12.75">
      <c r="B167" s="24"/>
      <c r="C167" s="25"/>
      <c r="D167" s="26"/>
      <c r="E167" s="26"/>
      <c r="F167" s="26"/>
      <c r="G167" s="35"/>
      <c r="H167" s="36"/>
      <c r="I167" s="36"/>
      <c r="J167" s="36"/>
      <c r="K167" s="2"/>
    </row>
    <row r="168" spans="2:11" ht="12.75">
      <c r="B168" s="24"/>
      <c r="C168" s="25"/>
      <c r="D168" s="26"/>
      <c r="E168" s="26"/>
      <c r="F168" s="26"/>
      <c r="G168" s="35"/>
      <c r="H168" s="36"/>
      <c r="I168" s="36"/>
      <c r="J168" s="36"/>
      <c r="K168" s="2"/>
    </row>
    <row r="169" spans="2:11" ht="12.75">
      <c r="B169" s="23"/>
      <c r="C169" s="25"/>
      <c r="D169" s="26"/>
      <c r="E169" s="26"/>
      <c r="F169" s="26"/>
      <c r="G169" s="35"/>
      <c r="H169" s="36"/>
      <c r="I169" s="36"/>
      <c r="J169" s="36"/>
      <c r="K169" s="2"/>
    </row>
    <row r="170" spans="2:11" ht="12.75">
      <c r="B170" s="23"/>
      <c r="C170" s="25"/>
      <c r="D170" s="26"/>
      <c r="E170" s="26"/>
      <c r="F170" s="26"/>
      <c r="G170" s="35"/>
      <c r="H170" s="36"/>
      <c r="I170" s="36"/>
      <c r="J170" s="36"/>
      <c r="K170" s="2"/>
    </row>
    <row r="171" spans="4:7" ht="12.75">
      <c r="D171" s="27"/>
      <c r="E171" s="27"/>
      <c r="F171" s="27"/>
      <c r="G171" s="38"/>
    </row>
    <row r="172" spans="4:7" ht="12.75">
      <c r="D172" s="27"/>
      <c r="E172" s="27"/>
      <c r="F172" s="27"/>
      <c r="G172" s="38"/>
    </row>
    <row r="173" spans="4:7" ht="12.75">
      <c r="D173" s="27"/>
      <c r="E173" s="27"/>
      <c r="F173" s="27"/>
      <c r="G173" s="38"/>
    </row>
    <row r="174" spans="4:7" ht="12.75">
      <c r="D174" s="27"/>
      <c r="E174" s="27"/>
      <c r="F174" s="27"/>
      <c r="G174" s="38"/>
    </row>
    <row r="175" spans="4:7" ht="12.75">
      <c r="D175" s="27"/>
      <c r="E175" s="27"/>
      <c r="F175" s="27"/>
      <c r="G175" s="38"/>
    </row>
    <row r="176" spans="4:7" ht="12.75">
      <c r="D176" s="27"/>
      <c r="E176" s="27"/>
      <c r="F176" s="27"/>
      <c r="G176" s="38"/>
    </row>
    <row r="177" spans="4:7" ht="12.75">
      <c r="D177" s="27"/>
      <c r="E177" s="27"/>
      <c r="F177" s="27"/>
      <c r="G177" s="38"/>
    </row>
    <row r="178" spans="4:7" ht="12.75">
      <c r="D178" s="27"/>
      <c r="E178" s="27"/>
      <c r="F178" s="27"/>
      <c r="G178" s="38"/>
    </row>
    <row r="179" spans="4:7" ht="12.75">
      <c r="D179" s="27"/>
      <c r="E179" s="27"/>
      <c r="F179" s="27"/>
      <c r="G179" s="38"/>
    </row>
    <row r="180" spans="4:7" ht="12.75">
      <c r="D180" s="27"/>
      <c r="E180" s="27"/>
      <c r="F180" s="27"/>
      <c r="G180" s="38"/>
    </row>
    <row r="181" spans="4:7" ht="12.75">
      <c r="D181" s="27"/>
      <c r="E181" s="27"/>
      <c r="F181" s="27"/>
      <c r="G181" s="38"/>
    </row>
    <row r="182" spans="4:7" ht="12.75">
      <c r="D182" s="27"/>
      <c r="E182" s="27"/>
      <c r="F182" s="27"/>
      <c r="G182" s="38"/>
    </row>
    <row r="183" spans="4:7" ht="12.75">
      <c r="D183" s="27"/>
      <c r="E183" s="27"/>
      <c r="F183" s="27"/>
      <c r="G183" s="38"/>
    </row>
    <row r="184" spans="4:7" ht="12.75">
      <c r="D184" s="27"/>
      <c r="E184" s="27"/>
      <c r="F184" s="27"/>
      <c r="G184" s="38"/>
    </row>
    <row r="185" spans="4:7" ht="12.75">
      <c r="D185" s="27"/>
      <c r="E185" s="27"/>
      <c r="F185" s="27"/>
      <c r="G185" s="38"/>
    </row>
    <row r="186" spans="4:7" ht="12.75">
      <c r="D186" s="27"/>
      <c r="E186" s="27"/>
      <c r="F186" s="27"/>
      <c r="G186" s="38"/>
    </row>
    <row r="187" spans="4:7" ht="12.75">
      <c r="D187" s="27"/>
      <c r="E187" s="27"/>
      <c r="F187" s="27"/>
      <c r="G187" s="38"/>
    </row>
    <row r="188" spans="4:7" ht="12.75">
      <c r="D188" s="27"/>
      <c r="E188" s="27"/>
      <c r="F188" s="27"/>
      <c r="G188" s="38"/>
    </row>
    <row r="189" spans="4:7" ht="12.75">
      <c r="D189" s="27"/>
      <c r="E189" s="27"/>
      <c r="F189" s="27"/>
      <c r="G189" s="38"/>
    </row>
    <row r="190" spans="4:7" ht="12.75">
      <c r="D190" s="27"/>
      <c r="E190" s="27"/>
      <c r="F190" s="27"/>
      <c r="G190" s="38"/>
    </row>
    <row r="191" spans="4:7" ht="12.75">
      <c r="D191" s="27"/>
      <c r="E191" s="27"/>
      <c r="F191" s="27"/>
      <c r="G191" s="38"/>
    </row>
    <row r="192" spans="4:7" ht="12.75">
      <c r="D192" s="27"/>
      <c r="E192" s="27"/>
      <c r="F192" s="27"/>
      <c r="G192" s="38"/>
    </row>
    <row r="193" spans="4:7" ht="12.75">
      <c r="D193" s="27"/>
      <c r="E193" s="27"/>
      <c r="F193" s="27"/>
      <c r="G193" s="38"/>
    </row>
    <row r="194" spans="4:7" ht="12.75">
      <c r="D194" s="27"/>
      <c r="E194" s="27"/>
      <c r="F194" s="27"/>
      <c r="G194" s="38"/>
    </row>
    <row r="195" spans="4:7" ht="12.75">
      <c r="D195" s="27"/>
      <c r="E195" s="27"/>
      <c r="F195" s="27"/>
      <c r="G195" s="38"/>
    </row>
    <row r="196" spans="4:7" ht="12.75">
      <c r="D196" s="27"/>
      <c r="E196" s="27"/>
      <c r="F196" s="27"/>
      <c r="G196" s="38"/>
    </row>
    <row r="197" spans="4:7" ht="12.75">
      <c r="D197" s="27"/>
      <c r="E197" s="27"/>
      <c r="F197" s="27"/>
      <c r="G197" s="38"/>
    </row>
    <row r="198" spans="4:7" ht="12.75">
      <c r="D198" s="27"/>
      <c r="E198" s="27"/>
      <c r="F198" s="27"/>
      <c r="G198" s="38"/>
    </row>
    <row r="199" spans="4:7" ht="12.75">
      <c r="D199" s="27"/>
      <c r="E199" s="27"/>
      <c r="F199" s="27"/>
      <c r="G199" s="38"/>
    </row>
    <row r="200" spans="4:7" ht="12.75">
      <c r="D200" s="27"/>
      <c r="E200" s="27"/>
      <c r="F200" s="27"/>
      <c r="G200" s="38"/>
    </row>
    <row r="201" spans="4:7" ht="12.75">
      <c r="D201" s="27"/>
      <c r="E201" s="27"/>
      <c r="F201" s="27"/>
      <c r="G201" s="38"/>
    </row>
    <row r="202" spans="4:7" ht="12.75">
      <c r="D202" s="27"/>
      <c r="E202" s="27"/>
      <c r="F202" s="27"/>
      <c r="G202" s="38"/>
    </row>
    <row r="203" spans="4:7" ht="12.75">
      <c r="D203" s="27"/>
      <c r="E203" s="27"/>
      <c r="F203" s="27"/>
      <c r="G203" s="38"/>
    </row>
    <row r="204" spans="4:7" ht="12.75">
      <c r="D204" s="27"/>
      <c r="E204" s="27"/>
      <c r="F204" s="27"/>
      <c r="G204" s="38"/>
    </row>
    <row r="205" spans="4:7" ht="12.75">
      <c r="D205" s="27"/>
      <c r="E205" s="27"/>
      <c r="F205" s="27"/>
      <c r="G205" s="38"/>
    </row>
    <row r="206" spans="4:7" ht="12.75">
      <c r="D206" s="27"/>
      <c r="E206" s="27"/>
      <c r="F206" s="27"/>
      <c r="G206" s="38"/>
    </row>
    <row r="207" spans="4:7" ht="12.75">
      <c r="D207" s="27"/>
      <c r="E207" s="27"/>
      <c r="F207" s="27"/>
      <c r="G207" s="38"/>
    </row>
    <row r="208" spans="4:7" ht="12.75">
      <c r="D208" s="27"/>
      <c r="E208" s="27"/>
      <c r="F208" s="27"/>
      <c r="G208" s="38"/>
    </row>
    <row r="209" spans="4:7" ht="12.75">
      <c r="D209" s="27"/>
      <c r="E209" s="27"/>
      <c r="F209" s="27"/>
      <c r="G209" s="38"/>
    </row>
    <row r="210" spans="4:7" ht="12.75">
      <c r="D210" s="27"/>
      <c r="E210" s="27"/>
      <c r="F210" s="27"/>
      <c r="G210" s="38"/>
    </row>
    <row r="211" spans="4:7" ht="12.75">
      <c r="D211" s="27"/>
      <c r="E211" s="27"/>
      <c r="F211" s="27"/>
      <c r="G211" s="38"/>
    </row>
    <row r="212" spans="4:7" ht="12.75">
      <c r="D212" s="27"/>
      <c r="E212" s="27"/>
      <c r="F212" s="27"/>
      <c r="G212" s="38"/>
    </row>
    <row r="213" spans="4:7" ht="12.75">
      <c r="D213" s="27"/>
      <c r="E213" s="27"/>
      <c r="F213" s="27"/>
      <c r="G213" s="38"/>
    </row>
    <row r="214" spans="4:7" ht="12.75">
      <c r="D214" s="27"/>
      <c r="E214" s="27"/>
      <c r="F214" s="27"/>
      <c r="G214" s="38"/>
    </row>
    <row r="215" spans="4:7" ht="12.75">
      <c r="D215" s="27"/>
      <c r="E215" s="27"/>
      <c r="F215" s="27"/>
      <c r="G215" s="38"/>
    </row>
    <row r="216" spans="4:7" ht="12.75">
      <c r="D216" s="27"/>
      <c r="E216" s="27"/>
      <c r="F216" s="27"/>
      <c r="G216" s="38"/>
    </row>
    <row r="217" spans="4:7" ht="12.75">
      <c r="D217" s="27"/>
      <c r="E217" s="27"/>
      <c r="F217" s="27"/>
      <c r="G217" s="38"/>
    </row>
    <row r="218" spans="4:7" ht="12.75">
      <c r="D218" s="27"/>
      <c r="E218" s="27"/>
      <c r="F218" s="27"/>
      <c r="G218" s="38"/>
    </row>
    <row r="219" spans="4:7" ht="12.75">
      <c r="D219" s="27"/>
      <c r="E219" s="27"/>
      <c r="F219" s="27"/>
      <c r="G219" s="38"/>
    </row>
    <row r="220" spans="4:7" ht="12.75">
      <c r="D220" s="27"/>
      <c r="E220" s="27"/>
      <c r="F220" s="27"/>
      <c r="G220" s="38"/>
    </row>
    <row r="221" spans="4:7" ht="12.75">
      <c r="D221" s="27"/>
      <c r="E221" s="27"/>
      <c r="F221" s="27"/>
      <c r="G221" s="38"/>
    </row>
    <row r="222" spans="4:7" ht="12.75">
      <c r="D222" s="27"/>
      <c r="E222" s="27"/>
      <c r="F222" s="27"/>
      <c r="G222" s="38"/>
    </row>
    <row r="223" spans="4:7" ht="12.75">
      <c r="D223" s="27"/>
      <c r="E223" s="27"/>
      <c r="F223" s="27"/>
      <c r="G223" s="38"/>
    </row>
    <row r="224" spans="4:7" ht="12.75">
      <c r="D224" s="27"/>
      <c r="E224" s="27"/>
      <c r="F224" s="27"/>
      <c r="G224" s="38"/>
    </row>
    <row r="225" spans="4:7" ht="12.75">
      <c r="D225" s="27"/>
      <c r="E225" s="27"/>
      <c r="F225" s="27"/>
      <c r="G225" s="38"/>
    </row>
    <row r="226" spans="4:7" ht="12.75">
      <c r="D226" s="27"/>
      <c r="E226" s="27"/>
      <c r="F226" s="27"/>
      <c r="G226" s="38"/>
    </row>
    <row r="227" spans="4:7" ht="12.75">
      <c r="D227" s="27"/>
      <c r="E227" s="27"/>
      <c r="F227" s="27"/>
      <c r="G227" s="38"/>
    </row>
    <row r="228" spans="4:7" ht="12.75">
      <c r="D228" s="27"/>
      <c r="E228" s="27"/>
      <c r="F228" s="27"/>
      <c r="G228" s="38"/>
    </row>
    <row r="229" spans="4:7" ht="12.75">
      <c r="D229" s="27"/>
      <c r="E229" s="27"/>
      <c r="F229" s="27"/>
      <c r="G229" s="38"/>
    </row>
    <row r="230" spans="4:7" ht="12.75">
      <c r="D230" s="27"/>
      <c r="E230" s="27"/>
      <c r="F230" s="27"/>
      <c r="G230" s="38"/>
    </row>
    <row r="231" spans="4:7" ht="12.75">
      <c r="D231" s="27"/>
      <c r="E231" s="27"/>
      <c r="F231" s="27"/>
      <c r="G231" s="38"/>
    </row>
    <row r="232" spans="4:7" ht="12.75">
      <c r="D232" s="27"/>
      <c r="E232" s="27"/>
      <c r="F232" s="27"/>
      <c r="G232" s="38"/>
    </row>
    <row r="233" spans="4:7" ht="12.75">
      <c r="D233" s="27"/>
      <c r="E233" s="27"/>
      <c r="F233" s="27"/>
      <c r="G233" s="38"/>
    </row>
    <row r="234" spans="4:7" ht="12.75">
      <c r="D234" s="27"/>
      <c r="E234" s="27"/>
      <c r="F234" s="27"/>
      <c r="G234" s="38"/>
    </row>
    <row r="235" spans="4:7" ht="12.75">
      <c r="D235" s="27"/>
      <c r="E235" s="27"/>
      <c r="F235" s="27"/>
      <c r="G235" s="38"/>
    </row>
    <row r="236" spans="4:7" ht="12.75">
      <c r="D236" s="27"/>
      <c r="E236" s="27"/>
      <c r="F236" s="27"/>
      <c r="G236" s="38"/>
    </row>
    <row r="237" spans="4:7" ht="12.75">
      <c r="D237" s="27"/>
      <c r="E237" s="27"/>
      <c r="F237" s="27"/>
      <c r="G237" s="38"/>
    </row>
    <row r="238" spans="4:7" ht="12.75">
      <c r="D238" s="27"/>
      <c r="E238" s="27"/>
      <c r="F238" s="27"/>
      <c r="G238" s="38"/>
    </row>
    <row r="239" spans="4:7" ht="12.75">
      <c r="D239" s="27"/>
      <c r="E239" s="27"/>
      <c r="F239" s="27"/>
      <c r="G239" s="38"/>
    </row>
    <row r="240" spans="4:7" ht="12.75">
      <c r="D240" s="27"/>
      <c r="E240" s="27"/>
      <c r="F240" s="27"/>
      <c r="G240" s="38"/>
    </row>
    <row r="241" spans="4:7" ht="12.75">
      <c r="D241" s="27"/>
      <c r="E241" s="27"/>
      <c r="F241" s="27"/>
      <c r="G241" s="38"/>
    </row>
    <row r="242" spans="4:7" ht="12.75">
      <c r="D242" s="27"/>
      <c r="E242" s="27"/>
      <c r="F242" s="27"/>
      <c r="G242" s="38"/>
    </row>
    <row r="243" spans="4:7" ht="12.75">
      <c r="D243" s="27"/>
      <c r="E243" s="27"/>
      <c r="F243" s="27"/>
      <c r="G243" s="38"/>
    </row>
    <row r="244" spans="4:7" ht="12.75">
      <c r="D244" s="27"/>
      <c r="E244" s="27"/>
      <c r="F244" s="27"/>
      <c r="G244" s="38"/>
    </row>
    <row r="245" spans="4:7" ht="12.75">
      <c r="D245" s="27"/>
      <c r="E245" s="27"/>
      <c r="F245" s="27"/>
      <c r="G245" s="38"/>
    </row>
    <row r="246" spans="4:7" ht="12.75">
      <c r="D246" s="27"/>
      <c r="E246" s="27"/>
      <c r="F246" s="27"/>
      <c r="G246" s="38"/>
    </row>
    <row r="247" spans="4:7" ht="12.75">
      <c r="D247" s="27"/>
      <c r="E247" s="27"/>
      <c r="F247" s="27"/>
      <c r="G247" s="38"/>
    </row>
    <row r="248" spans="4:6" ht="12.75">
      <c r="D248" s="27"/>
      <c r="E248" s="27"/>
      <c r="F248" s="27"/>
    </row>
    <row r="249" spans="4:6" ht="12.75">
      <c r="D249" s="27"/>
      <c r="E249" s="27"/>
      <c r="F249" s="27"/>
    </row>
    <row r="250" spans="4:6" ht="12.75">
      <c r="D250" s="27"/>
      <c r="E250" s="27"/>
      <c r="F250" s="27"/>
    </row>
    <row r="251" spans="4:6" ht="12.75">
      <c r="D251" s="27"/>
      <c r="E251" s="27"/>
      <c r="F251" s="27"/>
    </row>
    <row r="252" spans="4:6" ht="12.75">
      <c r="D252" s="27"/>
      <c r="E252" s="27"/>
      <c r="F252" s="27"/>
    </row>
    <row r="253" spans="4:6" ht="12.75">
      <c r="D253" s="27"/>
      <c r="E253" s="27"/>
      <c r="F253" s="27"/>
    </row>
    <row r="254" spans="4:6" ht="12.75">
      <c r="D254" s="27"/>
      <c r="E254" s="27"/>
      <c r="F254" s="27"/>
    </row>
    <row r="255" spans="4:6" ht="12.75">
      <c r="D255" s="27"/>
      <c r="E255" s="27"/>
      <c r="F255" s="27"/>
    </row>
    <row r="256" spans="4:6" ht="12.75">
      <c r="D256" s="27"/>
      <c r="E256" s="27"/>
      <c r="F256" s="27"/>
    </row>
    <row r="257" spans="4:6" ht="12.75">
      <c r="D257" s="27"/>
      <c r="E257" s="27"/>
      <c r="F257" s="27"/>
    </row>
    <row r="258" spans="4:6" ht="12.75">
      <c r="D258" s="27"/>
      <c r="E258" s="27"/>
      <c r="F258" s="27"/>
    </row>
    <row r="259" spans="4:6" ht="12.75">
      <c r="D259" s="27"/>
      <c r="E259" s="27"/>
      <c r="F259" s="27"/>
    </row>
    <row r="260" spans="4:6" ht="12.75">
      <c r="D260" s="27"/>
      <c r="E260" s="27"/>
      <c r="F260" s="27"/>
    </row>
    <row r="261" spans="4:6" ht="12.75">
      <c r="D261" s="27"/>
      <c r="E261" s="27"/>
      <c r="F261" s="27"/>
    </row>
    <row r="262" spans="4:6" ht="12.75">
      <c r="D262" s="27"/>
      <c r="E262" s="27"/>
      <c r="F262" s="27"/>
    </row>
    <row r="263" spans="4:6" ht="12.75">
      <c r="D263" s="27"/>
      <c r="E263" s="27"/>
      <c r="F263" s="27"/>
    </row>
    <row r="264" spans="4:6" ht="12.75">
      <c r="D264" s="27"/>
      <c r="E264" s="27"/>
      <c r="F264" s="27"/>
    </row>
    <row r="265" spans="4:6" ht="12.75">
      <c r="D265" s="27"/>
      <c r="E265" s="27"/>
      <c r="F265" s="27"/>
    </row>
    <row r="266" spans="4:6" ht="12.75">
      <c r="D266" s="27"/>
      <c r="E266" s="27"/>
      <c r="F266" s="27"/>
    </row>
    <row r="267" spans="4:6" ht="12.75">
      <c r="D267" s="27"/>
      <c r="E267" s="27"/>
      <c r="F267" s="27"/>
    </row>
    <row r="268" spans="4:6" ht="12.75">
      <c r="D268" s="27"/>
      <c r="E268" s="27"/>
      <c r="F268" s="27"/>
    </row>
    <row r="269" spans="4:6" ht="12.75">
      <c r="D269" s="27"/>
      <c r="E269" s="27"/>
      <c r="F269" s="27"/>
    </row>
    <row r="270" spans="4:6" ht="12.75">
      <c r="D270" s="27"/>
      <c r="E270" s="27"/>
      <c r="F270" s="27"/>
    </row>
    <row r="271" spans="4:6" ht="12.75">
      <c r="D271" s="27"/>
      <c r="E271" s="27"/>
      <c r="F271" s="27"/>
    </row>
    <row r="272" spans="4:6" ht="12.75">
      <c r="D272" s="27"/>
      <c r="E272" s="27"/>
      <c r="F272" s="27"/>
    </row>
    <row r="273" spans="4:6" ht="12.75">
      <c r="D273" s="27"/>
      <c r="E273" s="27"/>
      <c r="F273" s="27"/>
    </row>
    <row r="274" spans="4:6" ht="12.75">
      <c r="D274" s="27"/>
      <c r="E274" s="27"/>
      <c r="F274" s="27"/>
    </row>
  </sheetData>
  <sheetProtection/>
  <mergeCells count="33">
    <mergeCell ref="B141:C141"/>
    <mergeCell ref="B145:C145"/>
    <mergeCell ref="B146:C146"/>
    <mergeCell ref="D133:G133"/>
    <mergeCell ref="D135:G135"/>
    <mergeCell ref="D136:G136"/>
    <mergeCell ref="B133:C133"/>
    <mergeCell ref="B136:C136"/>
    <mergeCell ref="B140:C140"/>
    <mergeCell ref="A1:C1"/>
    <mergeCell ref="G5:H5"/>
    <mergeCell ref="A2:C2"/>
    <mergeCell ref="A3:C3"/>
    <mergeCell ref="A4:C4"/>
    <mergeCell ref="G4:K4"/>
    <mergeCell ref="A7:J7"/>
    <mergeCell ref="A9:A10"/>
    <mergeCell ref="F9:F10"/>
    <mergeCell ref="G9:G10"/>
    <mergeCell ref="B9:B10"/>
    <mergeCell ref="C9:C10"/>
    <mergeCell ref="H133:I133"/>
    <mergeCell ref="D129:I129"/>
    <mergeCell ref="D127:I127"/>
    <mergeCell ref="D128:I128"/>
    <mergeCell ref="H9:H10"/>
    <mergeCell ref="I9:J9"/>
    <mergeCell ref="D124:I124"/>
    <mergeCell ref="D121:I121"/>
    <mergeCell ref="D122:I122"/>
    <mergeCell ref="D123:I123"/>
    <mergeCell ref="D125:I125"/>
    <mergeCell ref="D126:I126"/>
  </mergeCells>
  <printOptions/>
  <pageMargins left="0.5118110236220472" right="0.3937007874015748" top="0.5905511811023623" bottom="0.5511811023622047" header="0" footer="0"/>
  <pageSetup horizontalDpi="600" verticalDpi="600" orientation="portrait" paperSize="9" scale="70" r:id="rId3"/>
  <headerFooter alignWithMargins="0">
    <oddFooter>&amp;C&amp;P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gpap</cp:lastModifiedBy>
  <cp:lastPrinted>2015-10-29T07:26:06Z</cp:lastPrinted>
  <dcterms:created xsi:type="dcterms:W3CDTF">2007-06-05T03:21:06Z</dcterms:created>
  <dcterms:modified xsi:type="dcterms:W3CDTF">2016-03-09T10:25:24Z</dcterms:modified>
  <cp:category/>
  <cp:version/>
  <cp:contentType/>
  <cp:contentStatus/>
</cp:coreProperties>
</file>